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mc:AlternateContent xmlns:mc="http://schemas.openxmlformats.org/markup-compatibility/2006">
    <mc:Choice Requires="x15">
      <x15ac:absPath xmlns:x15ac="http://schemas.microsoft.com/office/spreadsheetml/2010/11/ac" url="D:\USERDATA\Desktop\"/>
    </mc:Choice>
  </mc:AlternateContent>
  <workbookProtection workbookPassword="8CDE" lockStructure="1" lockWindows="1"/>
  <bookViews>
    <workbookView xWindow="0" yWindow="0" windowWidth="19200" windowHeight="11295" activeTab="2"/>
  </bookViews>
  <sheets>
    <sheet name="ReadMe" sheetId="2" r:id="rId1"/>
    <sheet name="LookUpMaster" sheetId="3" state="veryHidden" r:id="rId2"/>
    <sheet name="FORM" sheetId="4" r:id="rId3"/>
  </sheets>
  <definedNames>
    <definedName name="A_list">LookUpMaster!$Z$2:$Z$4</definedName>
    <definedName name="B_list">LookUpMaster!$AA$2:$AA$6</definedName>
    <definedName name="Bombay_Stock_Exchange">LookUpMaster!$B$2:$B$3</definedName>
    <definedName name="C_list">LookUpMaster!$AB$2:$AB$25</definedName>
    <definedName name="Commodity_Stock_Exchange">LookUpMaster!$C$2:$C$3</definedName>
    <definedName name="D_list">LookUpMaster!$AC$2</definedName>
    <definedName name="E_list">LookUpMaster!$AD$2:$AD$5</definedName>
    <definedName name="F_list">LookUpMaster!$AE$2:$AE$4</definedName>
    <definedName name="G_list">LookUpMaster!$AF$2:$AF$4</definedName>
    <definedName name="H_list">LookUpMaster!$AG$2:$AG$6</definedName>
    <definedName name="I_list">LookUpMaster!$AH$2:$AH$3</definedName>
    <definedName name="J_list">LookUpMaster!$AI$2:$AI$7</definedName>
    <definedName name="K_list">LookUpMaster!$AJ$2:$AJ$4</definedName>
    <definedName name="L_list">LookUpMaster!$AK$2</definedName>
    <definedName name="M_list">LookUpMaster!$AL$2:$AL$8</definedName>
    <definedName name="MGT7_BOOK_KEEPING_INFO_CONFIG">FORM!$BO$1:$BQ$8</definedName>
    <definedName name="MGT7_BUSINESSACTCODE">FORM!$CO$2:$CO$84</definedName>
    <definedName name="MGT7_BUSINESSMAINACTCODE">FORM!$CP$2:$CP$20</definedName>
    <definedName name="MGT7_COUNTRYLIST">FORM!$CN$2:$CN$261</definedName>
    <definedName name="MGT7_CUSTOM_FORMULA_DETAILS">FORM!$CH$1:$CK$17</definedName>
    <definedName name="MGT7_DATASOURCE_CONFIG">FORM!$AF$1:$AG$22</definedName>
    <definedName name="MGT7_FIELDS_CONFIG">FORM!$BB$1:$BM$787</definedName>
    <definedName name="MGT7_HIDDEN_ROWS_CONFIG">FORM!$A$1:$A$681</definedName>
    <definedName name="MGT7_SECTION_CONFIG">FORM!$AI$1:$AP$28</definedName>
    <definedName name="MGT7_SECTION_FIELDS_CONFIG">FORM!$AR$1:$AZ$181</definedName>
    <definedName name="N_list">LookUpMaster!$AM$2:$AM$7</definedName>
    <definedName name="National_Stock_Exchange">LookUpMaster!$A$2:$A$3</definedName>
    <definedName name="O_list">LookUpMaster!$AN$2</definedName>
    <definedName name="Others">LookUpMaster!$D$2:$D$3</definedName>
    <definedName name="P_list">LookUpMaster!$AO$2</definedName>
    <definedName name="Q_list">LookUpMaster!$AP$2:$AP$4</definedName>
    <definedName name="R_list">LookUpMaster!$AQ$2:$AQ$5</definedName>
    <definedName name="README_HIDDEN_ROWS_CONFIG">ReadMe!$A$1:$A$61</definedName>
    <definedName name="S_list">LookUpMaster!$AR$2</definedName>
  </definedNames>
  <calcPr calcId="152511"/>
  <extLst>
    <ext xmlns:xcalcf="http://schemas.microsoft.com/office/spreadsheetml/2018/calcfeatures" uri="{B58B0392-4F1F-4190-BB64-5DF3571DCE5F}">
      <xcalcf:calcFeatures>
        <xcalcf:feature name="microsoft.com:RD"/>
        <xcalcf:feature name="microsoft.com:FV"/>
        <xcalcf:feature name="microsoft.com:Single"/>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D2" i="4" l="1"/>
  <c r="BF787" i="4"/>
  <c r="BE787" i="4"/>
  <c r="BF786" i="4"/>
  <c r="BE786" i="4"/>
  <c r="BF785" i="4"/>
  <c r="BE785" i="4"/>
  <c r="BF784" i="4"/>
  <c r="BE784" i="4"/>
  <c r="BF783" i="4"/>
  <c r="BE783" i="4"/>
  <c r="AD783" i="4"/>
  <c r="BF782" i="4"/>
  <c r="BE782" i="4"/>
  <c r="AD782" i="4"/>
  <c r="BF781" i="4"/>
  <c r="BE781" i="4"/>
  <c r="AD781" i="4"/>
  <c r="BF780" i="4"/>
  <c r="BE780" i="4"/>
  <c r="AD780" i="4"/>
  <c r="BF779" i="4"/>
  <c r="BE779" i="4"/>
  <c r="AD779" i="4"/>
  <c r="BF778" i="4"/>
  <c r="BE778" i="4"/>
  <c r="AD778" i="4"/>
  <c r="BF777" i="4"/>
  <c r="BE777" i="4"/>
  <c r="AD777" i="4"/>
  <c r="BF776" i="4"/>
  <c r="BE776" i="4"/>
  <c r="AD776" i="4"/>
  <c r="BJ775" i="4"/>
  <c r="BE775" i="4"/>
  <c r="BF775" i="4" s="1"/>
  <c r="AD775" i="4"/>
  <c r="AD774" i="4"/>
  <c r="BF773" i="4"/>
  <c r="BE773" i="4"/>
  <c r="AD773" i="4"/>
  <c r="BF772" i="4"/>
  <c r="BE772" i="4"/>
  <c r="AD772" i="4"/>
  <c r="BF771" i="4"/>
  <c r="BE771" i="4"/>
  <c r="AD771" i="4"/>
  <c r="BF770" i="4"/>
  <c r="BE770" i="4"/>
  <c r="AD770" i="4"/>
  <c r="BF769" i="4"/>
  <c r="BE769" i="4"/>
  <c r="AD769" i="4"/>
  <c r="BF768" i="4"/>
  <c r="BE768" i="4"/>
  <c r="AD768" i="4"/>
  <c r="BF767" i="4"/>
  <c r="BE767" i="4"/>
  <c r="AD767" i="4"/>
  <c r="BF766" i="4"/>
  <c r="BE766" i="4"/>
  <c r="AD766" i="4"/>
  <c r="BJ765" i="4"/>
  <c r="BE765" i="4"/>
  <c r="BF765" i="4" s="1"/>
  <c r="AD765" i="4"/>
  <c r="BJ764" i="4"/>
  <c r="BE764" i="4"/>
  <c r="BF764" i="4" s="1"/>
  <c r="AD764" i="4"/>
  <c r="BF763" i="4"/>
  <c r="BE763" i="4"/>
  <c r="AD763" i="4"/>
  <c r="BJ762" i="4"/>
  <c r="BE762" i="4"/>
  <c r="BF762" i="4" s="1"/>
  <c r="AD762" i="4"/>
  <c r="BF761" i="4"/>
  <c r="BE761" i="4"/>
  <c r="AD761" i="4"/>
  <c r="BF760" i="4"/>
  <c r="BE760" i="4"/>
  <c r="AD760" i="4"/>
  <c r="AD759" i="4"/>
  <c r="AD758" i="4"/>
  <c r="AD757" i="4"/>
  <c r="AD756" i="4"/>
  <c r="AD755" i="4"/>
  <c r="AD754" i="4"/>
  <c r="AD753" i="4"/>
  <c r="AD752" i="4"/>
  <c r="AD751" i="4"/>
  <c r="AD750" i="4"/>
  <c r="AD749" i="4"/>
  <c r="AD748" i="4"/>
  <c r="AD747" i="4"/>
  <c r="AD746" i="4"/>
  <c r="AD745" i="4"/>
  <c r="BF744" i="4"/>
  <c r="BE744" i="4"/>
  <c r="AD744" i="4"/>
  <c r="BF743" i="4"/>
  <c r="BE743" i="4"/>
  <c r="AD743" i="4"/>
  <c r="BF742" i="4"/>
  <c r="BE742" i="4"/>
  <c r="AD742" i="4"/>
  <c r="BF741" i="4"/>
  <c r="BE741" i="4"/>
  <c r="AD741" i="4"/>
  <c r="BF740" i="4"/>
  <c r="BE740" i="4"/>
  <c r="AD740" i="4"/>
  <c r="BF739" i="4"/>
  <c r="BE739" i="4"/>
  <c r="AD739" i="4"/>
  <c r="BF738" i="4"/>
  <c r="BE738" i="4"/>
  <c r="AD738" i="4"/>
  <c r="BF737" i="4"/>
  <c r="BE737" i="4"/>
  <c r="AD737" i="4"/>
  <c r="BF736" i="4"/>
  <c r="BE736" i="4"/>
  <c r="AD736" i="4"/>
  <c r="BF735" i="4"/>
  <c r="BE735" i="4"/>
  <c r="AD735" i="4"/>
  <c r="BF734" i="4"/>
  <c r="BE734" i="4"/>
  <c r="AD734" i="4"/>
  <c r="BF733" i="4"/>
  <c r="BE733" i="4"/>
  <c r="AD733" i="4"/>
  <c r="BF732" i="4"/>
  <c r="BE732" i="4"/>
  <c r="AD732" i="4"/>
  <c r="BF731" i="4"/>
  <c r="BE731" i="4"/>
  <c r="AD731" i="4"/>
  <c r="BF730" i="4"/>
  <c r="BE730" i="4"/>
  <c r="AD730" i="4"/>
  <c r="BF729" i="4"/>
  <c r="BE729" i="4"/>
  <c r="AD729" i="4"/>
  <c r="BF728" i="4"/>
  <c r="BE728" i="4"/>
  <c r="AD728" i="4"/>
  <c r="BF727" i="4"/>
  <c r="BE727" i="4"/>
  <c r="AD727" i="4"/>
  <c r="BF726" i="4"/>
  <c r="BE726" i="4"/>
  <c r="AD726" i="4"/>
  <c r="BF725" i="4"/>
  <c r="BE725" i="4"/>
  <c r="AD725" i="4"/>
  <c r="BF724" i="4"/>
  <c r="BE724" i="4"/>
  <c r="AD724" i="4"/>
  <c r="BF723" i="4"/>
  <c r="BE723" i="4"/>
  <c r="AD723" i="4"/>
  <c r="BF722" i="4"/>
  <c r="BE722" i="4"/>
  <c r="AD722" i="4"/>
  <c r="BF721" i="4"/>
  <c r="BE721" i="4"/>
  <c r="AD721" i="4"/>
  <c r="AD720" i="4"/>
  <c r="AD719" i="4"/>
  <c r="AD718" i="4"/>
  <c r="AD717" i="4"/>
  <c r="AD716" i="4"/>
  <c r="AD715" i="4"/>
  <c r="AD714" i="4"/>
  <c r="AD713" i="4"/>
  <c r="AD712" i="4"/>
  <c r="AD711" i="4"/>
  <c r="AD710" i="4"/>
  <c r="AD709" i="4"/>
  <c r="AD708" i="4"/>
  <c r="BF707" i="4"/>
  <c r="BE707" i="4"/>
  <c r="AD707" i="4"/>
  <c r="BF706" i="4"/>
  <c r="BE706" i="4"/>
  <c r="AD706" i="4"/>
  <c r="BF705" i="4"/>
  <c r="BE705" i="4"/>
  <c r="AD705" i="4"/>
  <c r="BF704" i="4"/>
  <c r="BE704" i="4"/>
  <c r="AD704" i="4"/>
  <c r="BF703" i="4"/>
  <c r="BE703" i="4"/>
  <c r="AD703" i="4"/>
  <c r="BJ702" i="4"/>
  <c r="BE702" i="4"/>
  <c r="BF702" i="4" s="1"/>
  <c r="AD702" i="4"/>
  <c r="AD701" i="4"/>
  <c r="AD700" i="4"/>
  <c r="AD699" i="4"/>
  <c r="AD698" i="4"/>
  <c r="AD697" i="4"/>
  <c r="AD696" i="4"/>
  <c r="AD695" i="4"/>
  <c r="AD694" i="4"/>
  <c r="AD693" i="4"/>
  <c r="AD692" i="4"/>
  <c r="AD691" i="4"/>
  <c r="AD690" i="4"/>
  <c r="AD689" i="4"/>
  <c r="AD688" i="4"/>
  <c r="BF687" i="4"/>
  <c r="BE687" i="4"/>
  <c r="AD687" i="4"/>
  <c r="BF686" i="4"/>
  <c r="BE686" i="4"/>
  <c r="AD686" i="4"/>
  <c r="BF685" i="4"/>
  <c r="BE685" i="4"/>
  <c r="AD685" i="4"/>
  <c r="BF684" i="4"/>
  <c r="BE684" i="4"/>
  <c r="AD684" i="4"/>
  <c r="BF683" i="4"/>
  <c r="BE683" i="4"/>
  <c r="AD683" i="4"/>
  <c r="BJ682" i="4"/>
  <c r="BE682" i="4"/>
  <c r="BF682" i="4" s="1"/>
  <c r="AD682" i="4"/>
  <c r="BF681" i="4"/>
  <c r="BE681" i="4"/>
  <c r="AD681" i="4"/>
  <c r="BF680" i="4"/>
  <c r="BE680" i="4"/>
  <c r="AD680" i="4"/>
  <c r="BF679" i="4"/>
  <c r="BE679" i="4"/>
  <c r="AD679" i="4"/>
  <c r="BF678" i="4"/>
  <c r="BE678" i="4"/>
  <c r="AD678" i="4"/>
  <c r="BF677" i="4"/>
  <c r="BE677" i="4"/>
  <c r="AD677" i="4"/>
  <c r="AD676" i="4"/>
  <c r="BF675" i="4"/>
  <c r="BE675" i="4"/>
  <c r="AD675" i="4"/>
  <c r="BF674" i="4"/>
  <c r="BE674" i="4"/>
  <c r="AD674" i="4"/>
  <c r="BF673" i="4"/>
  <c r="BE673" i="4"/>
  <c r="AD673" i="4"/>
  <c r="AD672" i="4"/>
  <c r="BF671" i="4"/>
  <c r="BE671" i="4"/>
  <c r="AD671" i="4"/>
  <c r="AD670" i="4"/>
  <c r="AD669" i="4"/>
  <c r="AD668" i="4"/>
  <c r="BF667" i="4"/>
  <c r="BE667" i="4"/>
  <c r="AD667" i="4"/>
  <c r="BF666" i="4"/>
  <c r="BE666" i="4"/>
  <c r="AD666" i="4"/>
  <c r="BF665" i="4"/>
  <c r="BE665" i="4"/>
  <c r="AD665" i="4"/>
  <c r="BF664" i="4"/>
  <c r="BE664" i="4"/>
  <c r="AD664" i="4"/>
  <c r="AD663" i="4"/>
  <c r="BF662" i="4"/>
  <c r="BE662" i="4"/>
  <c r="AD662" i="4"/>
  <c r="BF661" i="4"/>
  <c r="BE661" i="4"/>
  <c r="AD661" i="4"/>
  <c r="BF660" i="4"/>
  <c r="BE660" i="4"/>
  <c r="AD660" i="4"/>
  <c r="AD659" i="4"/>
  <c r="BF658" i="4"/>
  <c r="BE658" i="4"/>
  <c r="AD658" i="4"/>
  <c r="AD657" i="4"/>
  <c r="AD656" i="4"/>
  <c r="AD655" i="4"/>
  <c r="BF654" i="4"/>
  <c r="BE654" i="4"/>
  <c r="AD654" i="4"/>
  <c r="BF653" i="4"/>
  <c r="BE653" i="4"/>
  <c r="AD653" i="4"/>
  <c r="BF652" i="4"/>
  <c r="BE652" i="4"/>
  <c r="AD652" i="4"/>
  <c r="BF651" i="4"/>
  <c r="BE651" i="4"/>
  <c r="AD651" i="4"/>
  <c r="AD650" i="4"/>
  <c r="BF649" i="4"/>
  <c r="BE649" i="4"/>
  <c r="AD649" i="4"/>
  <c r="BF648" i="4"/>
  <c r="BE648" i="4"/>
  <c r="AD648" i="4"/>
  <c r="BF647" i="4"/>
  <c r="BE647" i="4"/>
  <c r="AD647" i="4"/>
  <c r="AD646" i="4"/>
  <c r="BF645" i="4"/>
  <c r="BE645" i="4"/>
  <c r="AD645" i="4"/>
  <c r="AD644" i="4"/>
  <c r="AD643" i="4"/>
  <c r="AD642" i="4"/>
  <c r="AD641" i="4"/>
  <c r="AD640" i="4"/>
  <c r="AD639" i="4"/>
  <c r="AD638" i="4"/>
  <c r="AD637" i="4"/>
  <c r="AD636" i="4"/>
  <c r="AD635" i="4"/>
  <c r="AD634" i="4"/>
  <c r="AD633" i="4"/>
  <c r="AD632" i="4"/>
  <c r="AD631" i="4"/>
  <c r="AD630" i="4"/>
  <c r="BF629" i="4"/>
  <c r="BE629" i="4"/>
  <c r="AD629" i="4"/>
  <c r="BF628" i="4"/>
  <c r="BE628" i="4"/>
  <c r="AD628" i="4"/>
  <c r="BF627" i="4"/>
  <c r="BE627" i="4"/>
  <c r="AD627" i="4"/>
  <c r="BF626" i="4"/>
  <c r="BE626" i="4"/>
  <c r="AD626" i="4"/>
  <c r="BF625" i="4"/>
  <c r="BE625" i="4"/>
  <c r="AD625" i="4"/>
  <c r="AD624" i="4"/>
  <c r="BF623" i="4"/>
  <c r="BE623" i="4"/>
  <c r="AD623" i="4"/>
  <c r="BF622" i="4"/>
  <c r="BE622" i="4"/>
  <c r="AD622" i="4"/>
  <c r="BF621" i="4"/>
  <c r="BE621" i="4"/>
  <c r="AD621" i="4"/>
  <c r="BF620" i="4"/>
  <c r="BE620" i="4"/>
  <c r="AD620" i="4"/>
  <c r="BF619" i="4"/>
  <c r="BE619" i="4"/>
  <c r="AD619" i="4"/>
  <c r="BF618" i="4"/>
  <c r="BE618" i="4"/>
  <c r="AD618" i="4"/>
  <c r="BF617" i="4"/>
  <c r="BE617" i="4"/>
  <c r="AD617" i="4"/>
  <c r="BF616" i="4"/>
  <c r="BE616" i="4"/>
  <c r="AD616" i="4"/>
  <c r="BF615" i="4"/>
  <c r="BE615" i="4"/>
  <c r="AD615" i="4"/>
  <c r="BF614" i="4"/>
  <c r="BE614" i="4"/>
  <c r="AD614" i="4"/>
  <c r="AD613" i="4"/>
  <c r="BF612" i="4"/>
  <c r="BE612" i="4"/>
  <c r="AD612" i="4"/>
  <c r="AD611" i="4"/>
  <c r="AD610" i="4"/>
  <c r="AD609" i="4"/>
  <c r="BF608" i="4"/>
  <c r="BE608" i="4"/>
  <c r="AD608" i="4"/>
  <c r="BF607" i="4"/>
  <c r="BE607" i="4"/>
  <c r="AD607" i="4"/>
  <c r="BF606" i="4"/>
  <c r="BE606" i="4"/>
  <c r="AD606" i="4"/>
  <c r="BF605" i="4"/>
  <c r="BE605" i="4"/>
  <c r="AD605" i="4"/>
  <c r="AD604" i="4"/>
  <c r="BF603" i="4"/>
  <c r="BE603" i="4"/>
  <c r="AD603" i="4"/>
  <c r="BF602" i="4"/>
  <c r="BE602" i="4"/>
  <c r="AD602" i="4"/>
  <c r="BF601" i="4"/>
  <c r="BE601" i="4"/>
  <c r="AD601" i="4"/>
  <c r="BF600" i="4"/>
  <c r="BE600" i="4"/>
  <c r="AD600" i="4"/>
  <c r="BF599" i="4"/>
  <c r="BE599" i="4"/>
  <c r="AD599" i="4"/>
  <c r="BF598" i="4"/>
  <c r="BE598" i="4"/>
  <c r="AD598" i="4"/>
  <c r="BF597" i="4"/>
  <c r="BE597" i="4"/>
  <c r="AD597" i="4"/>
  <c r="BF596" i="4"/>
  <c r="BE596" i="4"/>
  <c r="AD596" i="4"/>
  <c r="BF595" i="4"/>
  <c r="BE595" i="4"/>
  <c r="AD595" i="4"/>
  <c r="BF594" i="4"/>
  <c r="BE594" i="4"/>
  <c r="AD594" i="4"/>
  <c r="AD593" i="4"/>
  <c r="BF592" i="4"/>
  <c r="BE592" i="4"/>
  <c r="AD592" i="4"/>
  <c r="AD591" i="4"/>
  <c r="AD590" i="4"/>
  <c r="AD589" i="4"/>
  <c r="BF588" i="4"/>
  <c r="BE588" i="4"/>
  <c r="AD588" i="4"/>
  <c r="BF587" i="4"/>
  <c r="BE587" i="4"/>
  <c r="AD587" i="4"/>
  <c r="BF586" i="4"/>
  <c r="BE586" i="4"/>
  <c r="AD586" i="4"/>
  <c r="BF585" i="4"/>
  <c r="BE585" i="4"/>
  <c r="AD585" i="4"/>
  <c r="AD584" i="4"/>
  <c r="BF583" i="4"/>
  <c r="BE583" i="4"/>
  <c r="AD583" i="4"/>
  <c r="BF582" i="4"/>
  <c r="BE582" i="4"/>
  <c r="AD582" i="4"/>
  <c r="BF581" i="4"/>
  <c r="BE581" i="4"/>
  <c r="AD581" i="4"/>
  <c r="BF580" i="4"/>
  <c r="BE580" i="4"/>
  <c r="AD580" i="4"/>
  <c r="BF579" i="4"/>
  <c r="BE579" i="4"/>
  <c r="AD579" i="4"/>
  <c r="BF578" i="4"/>
  <c r="BE578" i="4"/>
  <c r="AD578" i="4"/>
  <c r="BF577" i="4"/>
  <c r="BE577" i="4"/>
  <c r="AD577" i="4"/>
  <c r="BF576" i="4"/>
  <c r="BE576" i="4"/>
  <c r="AD576" i="4"/>
  <c r="BF575" i="4"/>
  <c r="BE575" i="4"/>
  <c r="AD575" i="4"/>
  <c r="BF574" i="4"/>
  <c r="BE574" i="4"/>
  <c r="AD574" i="4"/>
  <c r="AD573" i="4"/>
  <c r="BF558" i="4"/>
  <c r="BE558" i="4"/>
  <c r="AD558" i="4"/>
  <c r="AD557" i="4"/>
  <c r="AD556" i="4"/>
  <c r="AD555" i="4"/>
  <c r="AD554" i="4"/>
  <c r="AD553" i="4"/>
  <c r="AD552" i="4"/>
  <c r="AD537" i="4"/>
  <c r="AD536" i="4"/>
  <c r="AD535" i="4"/>
  <c r="AD534" i="4"/>
  <c r="AD533" i="4"/>
  <c r="AD532" i="4"/>
  <c r="AD531" i="4"/>
  <c r="AD530" i="4"/>
  <c r="AD529" i="4"/>
  <c r="AD528" i="4"/>
  <c r="AD527" i="4"/>
  <c r="AD526" i="4"/>
  <c r="AD525" i="4"/>
  <c r="AB525" i="4"/>
  <c r="AD524" i="4"/>
  <c r="AD523" i="4"/>
  <c r="AD522" i="4"/>
  <c r="BF521" i="4"/>
  <c r="BE521" i="4"/>
  <c r="AD521" i="4"/>
  <c r="O521" i="4"/>
  <c r="L521" i="4"/>
  <c r="J521" i="4"/>
  <c r="BF756" i="4" s="1"/>
  <c r="H521" i="4"/>
  <c r="BE755" i="4" s="1"/>
  <c r="Q520" i="4"/>
  <c r="Q519" i="4"/>
  <c r="Q518" i="4"/>
  <c r="Q517" i="4"/>
  <c r="Q516" i="4"/>
  <c r="Q515" i="4"/>
  <c r="Q514" i="4"/>
  <c r="Q513" i="4"/>
  <c r="Q512" i="4"/>
  <c r="Q511" i="4"/>
  <c r="Q510" i="4"/>
  <c r="Q509" i="4"/>
  <c r="Q508" i="4"/>
  <c r="Q507" i="4"/>
  <c r="BF506" i="4"/>
  <c r="BE506" i="4"/>
  <c r="AD506" i="4"/>
  <c r="Q506" i="4"/>
  <c r="Q521" i="4" s="1"/>
  <c r="BF505" i="4"/>
  <c r="BE505" i="4"/>
  <c r="AD505" i="4"/>
  <c r="BF504" i="4"/>
  <c r="BE504" i="4"/>
  <c r="AD504" i="4"/>
  <c r="BF503" i="4"/>
  <c r="BE503" i="4"/>
  <c r="AD503" i="4"/>
  <c r="BF502" i="4"/>
  <c r="BE502" i="4"/>
  <c r="AD502" i="4"/>
  <c r="AD501" i="4"/>
  <c r="O501" i="4"/>
  <c r="L501" i="4"/>
  <c r="BF752" i="4" s="1"/>
  <c r="J501" i="4"/>
  <c r="BE751" i="4" s="1"/>
  <c r="H501" i="4"/>
  <c r="Q500" i="4"/>
  <c r="Q499" i="4"/>
  <c r="Q498" i="4"/>
  <c r="Q497" i="4"/>
  <c r="Q496" i="4"/>
  <c r="Q495" i="4"/>
  <c r="Q494" i="4"/>
  <c r="Q493" i="4"/>
  <c r="Q492" i="4"/>
  <c r="Q491" i="4"/>
  <c r="Q490" i="4"/>
  <c r="Q489" i="4"/>
  <c r="Q488" i="4"/>
  <c r="Q487" i="4"/>
  <c r="BF486" i="4"/>
  <c r="BE486" i="4"/>
  <c r="AD486" i="4"/>
  <c r="Q486" i="4"/>
  <c r="BF485" i="4"/>
  <c r="BE485" i="4"/>
  <c r="AD485" i="4"/>
  <c r="BF484" i="4"/>
  <c r="BE484" i="4"/>
  <c r="AD484" i="4"/>
  <c r="BF483" i="4"/>
  <c r="BE483" i="4"/>
  <c r="AD483" i="4"/>
  <c r="BF482" i="4"/>
  <c r="BE482" i="4"/>
  <c r="AD482" i="4"/>
  <c r="BF481" i="4"/>
  <c r="BE481" i="4"/>
  <c r="AD481" i="4"/>
  <c r="O481" i="4"/>
  <c r="BF748" i="4" s="1"/>
  <c r="L481" i="4"/>
  <c r="J481" i="4"/>
  <c r="H481" i="4"/>
  <c r="Q480" i="4"/>
  <c r="Q479" i="4"/>
  <c r="Q478" i="4"/>
  <c r="Q477" i="4"/>
  <c r="Q476" i="4"/>
  <c r="Q475" i="4"/>
  <c r="Q474" i="4"/>
  <c r="Q473" i="4"/>
  <c r="Q472" i="4"/>
  <c r="Q471" i="4"/>
  <c r="Q470" i="4"/>
  <c r="Q469" i="4"/>
  <c r="Q468" i="4"/>
  <c r="Q467" i="4"/>
  <c r="AD466" i="4"/>
  <c r="Q466" i="4"/>
  <c r="BF465" i="4"/>
  <c r="BE465" i="4"/>
  <c r="AD465" i="4"/>
  <c r="BF464" i="4"/>
  <c r="BE464" i="4"/>
  <c r="AD464" i="4"/>
  <c r="BF463" i="4"/>
  <c r="BE463" i="4"/>
  <c r="AD463" i="4"/>
  <c r="BF462" i="4"/>
  <c r="BE462" i="4"/>
  <c r="AD462" i="4"/>
  <c r="BF461" i="4"/>
  <c r="BE461" i="4"/>
  <c r="AD461" i="4"/>
  <c r="AB461" i="4"/>
  <c r="BF460" i="4"/>
  <c r="BE460" i="4"/>
  <c r="AD460" i="4"/>
  <c r="AD459" i="4"/>
  <c r="BF458" i="4"/>
  <c r="BE458" i="4"/>
  <c r="AD458" i="4"/>
  <c r="Q457" i="4"/>
  <c r="K457" i="4"/>
  <c r="Q456" i="4"/>
  <c r="K456" i="4"/>
  <c r="Q455" i="4"/>
  <c r="K455" i="4"/>
  <c r="Q454" i="4"/>
  <c r="K454" i="4"/>
  <c r="BF453" i="4"/>
  <c r="BE453" i="4"/>
  <c r="AD453" i="4"/>
  <c r="Q453" i="4"/>
  <c r="K453" i="4"/>
  <c r="BF452" i="4"/>
  <c r="BE452" i="4"/>
  <c r="AD452" i="4"/>
  <c r="S452" i="4"/>
  <c r="BF451" i="4"/>
  <c r="BE451" i="4"/>
  <c r="AD451" i="4"/>
  <c r="BF450" i="4"/>
  <c r="BE450" i="4"/>
  <c r="AD450" i="4"/>
  <c r="BF449" i="4"/>
  <c r="BE449" i="4"/>
  <c r="AD449" i="4"/>
  <c r="AD448" i="4"/>
  <c r="N447" i="4"/>
  <c r="N446" i="4"/>
  <c r="N445" i="4"/>
  <c r="N444" i="4"/>
  <c r="N443" i="4"/>
  <c r="N442" i="4"/>
  <c r="N441" i="4"/>
  <c r="N440" i="4"/>
  <c r="N439" i="4"/>
  <c r="BF438" i="4"/>
  <c r="BE438" i="4"/>
  <c r="AD438" i="4"/>
  <c r="N438" i="4"/>
  <c r="BF437" i="4"/>
  <c r="BE437" i="4"/>
  <c r="AD437" i="4"/>
  <c r="BF436" i="4"/>
  <c r="BE436" i="4"/>
  <c r="AD436" i="4"/>
  <c r="BF435" i="4"/>
  <c r="BE435" i="4"/>
  <c r="AD435" i="4"/>
  <c r="BF434" i="4"/>
  <c r="BE434" i="4"/>
  <c r="AD434" i="4"/>
  <c r="BF433" i="4"/>
  <c r="BE433" i="4"/>
  <c r="AD433" i="4"/>
  <c r="AD432" i="4"/>
  <c r="AD431" i="4"/>
  <c r="M430" i="4"/>
  <c r="M429" i="4"/>
  <c r="M428" i="4"/>
  <c r="M427" i="4"/>
  <c r="AD426" i="4"/>
  <c r="M426" i="4"/>
  <c r="AD425" i="4"/>
  <c r="AD424" i="4"/>
  <c r="AD423" i="4"/>
  <c r="AD422" i="4"/>
  <c r="AD421" i="4"/>
  <c r="BF420" i="4"/>
  <c r="BE420" i="4"/>
  <c r="AD420" i="4"/>
  <c r="BF419" i="4"/>
  <c r="BE419" i="4"/>
  <c r="AD419" i="4"/>
  <c r="BF418" i="4"/>
  <c r="BE418" i="4"/>
  <c r="AD418" i="4"/>
  <c r="BF417" i="4"/>
  <c r="BE417" i="4"/>
  <c r="AD417" i="4"/>
  <c r="BF416" i="4"/>
  <c r="BE416" i="4"/>
  <c r="AD416" i="4"/>
  <c r="BF415" i="4"/>
  <c r="BE415" i="4"/>
  <c r="AD415" i="4"/>
  <c r="AD414" i="4"/>
  <c r="BF413" i="4"/>
  <c r="BE413" i="4"/>
  <c r="AD413" i="4"/>
  <c r="BF412" i="4"/>
  <c r="BE412" i="4"/>
  <c r="AD412" i="4"/>
  <c r="BF411" i="4"/>
  <c r="BE411" i="4"/>
  <c r="AD411" i="4"/>
  <c r="BF410" i="4"/>
  <c r="BE410" i="4"/>
  <c r="AD410" i="4"/>
  <c r="BF409" i="4"/>
  <c r="BE409" i="4"/>
  <c r="AD409" i="4"/>
  <c r="BF408" i="4"/>
  <c r="BE408" i="4"/>
  <c r="AD408" i="4"/>
  <c r="AD407" i="4"/>
  <c r="AD406" i="4"/>
  <c r="AD405" i="4"/>
  <c r="AD404" i="4"/>
  <c r="AD397" i="4"/>
  <c r="AD396" i="4"/>
  <c r="AD395" i="4"/>
  <c r="AD394" i="4"/>
  <c r="BF393" i="4"/>
  <c r="BE393" i="4"/>
  <c r="AD393" i="4"/>
  <c r="BF392" i="4"/>
  <c r="BE392" i="4"/>
  <c r="AD392" i="4"/>
  <c r="BF391" i="4"/>
  <c r="BE391" i="4"/>
  <c r="AD391" i="4"/>
  <c r="BF390" i="4"/>
  <c r="BE390" i="4"/>
  <c r="AD390" i="4"/>
  <c r="BF389" i="4"/>
  <c r="BE389" i="4"/>
  <c r="AD389" i="4"/>
  <c r="BF388" i="4"/>
  <c r="BE388" i="4"/>
  <c r="AD388" i="4"/>
  <c r="AD387" i="4"/>
  <c r="AD386" i="4"/>
  <c r="AD385" i="4"/>
  <c r="AD384" i="4"/>
  <c r="O384" i="4" a="1"/>
  <c r="O384" i="4"/>
  <c r="BE431" i="4" s="1"/>
  <c r="M384" i="4" a="1"/>
  <c r="M384" i="4" s="1"/>
  <c r="K384" i="4" a="1"/>
  <c r="K384" i="4"/>
  <c r="BF425" i="4" s="1"/>
  <c r="I384" i="4" a="1"/>
  <c r="I384" i="4" s="1"/>
  <c r="BE424" i="4" s="1"/>
  <c r="G384" i="4" a="1"/>
  <c r="G384" i="4"/>
  <c r="E384" i="4" a="1"/>
  <c r="E384" i="4" s="1"/>
  <c r="AD383" i="4"/>
  <c r="AD382" i="4"/>
  <c r="AD381" i="4"/>
  <c r="O381" i="4" a="1"/>
  <c r="O381" i="4"/>
  <c r="M381" i="4" a="1"/>
  <c r="M381" i="4" s="1"/>
  <c r="BF405" i="4" s="1"/>
  <c r="K381" i="4" a="1"/>
  <c r="K381" i="4"/>
  <c r="I381" i="4" a="1"/>
  <c r="I381" i="4" s="1"/>
  <c r="G381" i="4" a="1"/>
  <c r="G381" i="4" s="1"/>
  <c r="E381" i="4" a="1"/>
  <c r="E381" i="4" s="1"/>
  <c r="BF395" i="4" s="1"/>
  <c r="AD380" i="4"/>
  <c r="AD379" i="4"/>
  <c r="AD378" i="4"/>
  <c r="AD377" i="4"/>
  <c r="AD376" i="4"/>
  <c r="AD375" i="4"/>
  <c r="AD374" i="4"/>
  <c r="AD373" i="4"/>
  <c r="AD370" i="4"/>
  <c r="BF369" i="4"/>
  <c r="BE369" i="4"/>
  <c r="AD369" i="4"/>
  <c r="BF368" i="4"/>
  <c r="BE368" i="4"/>
  <c r="AD368" i="4"/>
  <c r="BJ367" i="4"/>
  <c r="BE367" i="4"/>
  <c r="BF367" i="4" s="1"/>
  <c r="AD367" i="4"/>
  <c r="BF366" i="4"/>
  <c r="BE366" i="4"/>
  <c r="AD366" i="4"/>
  <c r="BJ365" i="4"/>
  <c r="BE365" i="4"/>
  <c r="BF365" i="4" s="1"/>
  <c r="AD365" i="4"/>
  <c r="BF340" i="4"/>
  <c r="BE340" i="4"/>
  <c r="AD340" i="4"/>
  <c r="BJ339" i="4"/>
  <c r="BE339" i="4"/>
  <c r="BF339" i="4" s="1"/>
  <c r="AD339" i="4"/>
  <c r="BF338" i="4"/>
  <c r="BE338" i="4"/>
  <c r="AD338" i="4"/>
  <c r="BF337" i="4"/>
  <c r="BE337" i="4"/>
  <c r="AD337" i="4"/>
  <c r="BF336" i="4"/>
  <c r="BE336" i="4"/>
  <c r="AD336" i="4"/>
  <c r="BF335" i="4"/>
  <c r="BE335" i="4"/>
  <c r="AD335" i="4"/>
  <c r="G335" i="4" a="1"/>
  <c r="G335" i="4" s="1"/>
  <c r="BF334" i="4"/>
  <c r="BE334" i="4"/>
  <c r="AD334" i="4"/>
  <c r="AD333" i="4"/>
  <c r="BF332" i="4"/>
  <c r="BE332" i="4"/>
  <c r="AD332" i="4"/>
  <c r="BF331" i="4"/>
  <c r="BE331" i="4"/>
  <c r="AD331" i="4"/>
  <c r="AD330" i="4"/>
  <c r="AD329" i="4"/>
  <c r="AD328" i="4"/>
  <c r="AD327" i="4"/>
  <c r="AD326" i="4"/>
  <c r="N326" i="4"/>
  <c r="BF333" i="4" s="1"/>
  <c r="AD325" i="4"/>
  <c r="AD324" i="4"/>
  <c r="AD323" i="4"/>
  <c r="AD322" i="4"/>
  <c r="M322" i="4" a="1"/>
  <c r="M322" i="4" s="1"/>
  <c r="O319" i="4" s="1"/>
  <c r="BF327" i="4" s="1"/>
  <c r="I322" i="4" a="1"/>
  <c r="I322" i="4" s="1"/>
  <c r="K290" i="4" s="1"/>
  <c r="BF195" i="4" s="1"/>
  <c r="AD321" i="4"/>
  <c r="AD320" i="4"/>
  <c r="K320" i="4"/>
  <c r="BE292" i="4" s="1"/>
  <c r="AD319" i="4"/>
  <c r="AD318" i="4"/>
  <c r="AD317" i="4"/>
  <c r="AD316" i="4"/>
  <c r="AD315" i="4"/>
  <c r="AD314" i="4"/>
  <c r="K314" i="4"/>
  <c r="BF286" i="4" s="1"/>
  <c r="AD313" i="4"/>
  <c r="AD312" i="4"/>
  <c r="K312" i="4"/>
  <c r="BF284" i="4" s="1"/>
  <c r="BF311" i="4"/>
  <c r="BE311" i="4"/>
  <c r="AD311" i="4"/>
  <c r="K311" i="4"/>
  <c r="BE283" i="4" s="1"/>
  <c r="BF310" i="4"/>
  <c r="BE310" i="4"/>
  <c r="AD310" i="4"/>
  <c r="BF309" i="4"/>
  <c r="BE309" i="4"/>
  <c r="AD309" i="4"/>
  <c r="K309" i="4"/>
  <c r="BF282" i="4" s="1"/>
  <c r="BF308" i="4"/>
  <c r="BE308" i="4"/>
  <c r="AD308" i="4"/>
  <c r="K308" i="4"/>
  <c r="BE281" i="4" s="1"/>
  <c r="BF307" i="4"/>
  <c r="BE307" i="4"/>
  <c r="AD307" i="4"/>
  <c r="BF306" i="4"/>
  <c r="BE306" i="4"/>
  <c r="AD306" i="4"/>
  <c r="BF305" i="4"/>
  <c r="BE305" i="4"/>
  <c r="AD305" i="4"/>
  <c r="BF304" i="4"/>
  <c r="BE304" i="4"/>
  <c r="AD304" i="4"/>
  <c r="BF303" i="4"/>
  <c r="BE303" i="4"/>
  <c r="AD303" i="4"/>
  <c r="BF302" i="4"/>
  <c r="BE302" i="4"/>
  <c r="AD302" i="4"/>
  <c r="BF301" i="4"/>
  <c r="BE301" i="4"/>
  <c r="AD301" i="4"/>
  <c r="BF300" i="4"/>
  <c r="BE300" i="4"/>
  <c r="AD300" i="4"/>
  <c r="BF299" i="4"/>
  <c r="BE299" i="4"/>
  <c r="AD299" i="4"/>
  <c r="BF298" i="4"/>
  <c r="BE298" i="4"/>
  <c r="AD298" i="4"/>
  <c r="M298" i="4" a="1"/>
  <c r="M298" i="4" s="1"/>
  <c r="BF221" i="4" s="1"/>
  <c r="I298" i="4" a="1"/>
  <c r="I298" i="4" s="1"/>
  <c r="AD297" i="4"/>
  <c r="AD296" i="4"/>
  <c r="AD295" i="4"/>
  <c r="AD294" i="4"/>
  <c r="AD293" i="4"/>
  <c r="AD292" i="4"/>
  <c r="K292" i="4"/>
  <c r="BF197" i="4" s="1"/>
  <c r="AD291" i="4"/>
  <c r="AD290" i="4"/>
  <c r="AD289" i="4"/>
  <c r="AD288" i="4"/>
  <c r="K288" i="4"/>
  <c r="BF193" i="4" s="1"/>
  <c r="AD287" i="4"/>
  <c r="AD286" i="4"/>
  <c r="AD285" i="4"/>
  <c r="K285" i="4"/>
  <c r="BE191" i="4" s="1"/>
  <c r="AD284" i="4"/>
  <c r="AD283" i="4"/>
  <c r="AD282" i="4"/>
  <c r="AD281" i="4"/>
  <c r="AD280" i="4"/>
  <c r="AD279" i="4"/>
  <c r="AD278" i="4"/>
  <c r="AD277" i="4"/>
  <c r="AD276" i="4"/>
  <c r="BF275" i="4"/>
  <c r="BE275" i="4"/>
  <c r="AD275" i="4"/>
  <c r="BF274" i="4"/>
  <c r="BE274" i="4"/>
  <c r="AD274" i="4"/>
  <c r="BF273" i="4"/>
  <c r="BE273" i="4"/>
  <c r="AD273" i="4"/>
  <c r="BF272" i="4"/>
  <c r="BE272" i="4"/>
  <c r="AD272" i="4"/>
  <c r="BF271" i="4"/>
  <c r="BE271" i="4"/>
  <c r="AD271" i="4"/>
  <c r="BF270" i="4"/>
  <c r="BE270" i="4"/>
  <c r="AD270" i="4"/>
  <c r="BF269" i="4"/>
  <c r="BE269" i="4"/>
  <c r="AD269" i="4"/>
  <c r="BF268" i="4"/>
  <c r="BE268" i="4"/>
  <c r="AD268" i="4"/>
  <c r="N268" i="4"/>
  <c r="I268" i="4"/>
  <c r="E268" i="4"/>
  <c r="BF248" i="4"/>
  <c r="BE248" i="4"/>
  <c r="AD248" i="4"/>
  <c r="BF247" i="4"/>
  <c r="BE247" i="4"/>
  <c r="AD247" i="4"/>
  <c r="BF246" i="4"/>
  <c r="BE246" i="4"/>
  <c r="AD246" i="4"/>
  <c r="BF245" i="4"/>
  <c r="BE245" i="4"/>
  <c r="AD245" i="4"/>
  <c r="BF244" i="4"/>
  <c r="BE244" i="4"/>
  <c r="AD244" i="4"/>
  <c r="BF243" i="4"/>
  <c r="BE243" i="4"/>
  <c r="AD243" i="4"/>
  <c r="AD242" i="4"/>
  <c r="N242" i="4"/>
  <c r="H242" i="4"/>
  <c r="AD241" i="4"/>
  <c r="K241" i="4"/>
  <c r="E241" i="4"/>
  <c r="AD240" i="4"/>
  <c r="N240" i="4"/>
  <c r="H240" i="4"/>
  <c r="AD239" i="4"/>
  <c r="AD238" i="4"/>
  <c r="AD237" i="4"/>
  <c r="AD236" i="4"/>
  <c r="AD235" i="4"/>
  <c r="P235" i="4"/>
  <c r="M235" i="4"/>
  <c r="K242" i="4" s="1"/>
  <c r="J235" i="4"/>
  <c r="G235" i="4"/>
  <c r="E242" i="4" s="1"/>
  <c r="AD234" i="4"/>
  <c r="AD233" i="4"/>
  <c r="AD232" i="4"/>
  <c r="AD231" i="4"/>
  <c r="M231" i="4"/>
  <c r="J231" i="4"/>
  <c r="G231" i="4"/>
  <c r="AD230" i="4"/>
  <c r="AD229" i="4"/>
  <c r="AD228" i="4"/>
  <c r="AD227" i="4"/>
  <c r="AD226" i="4"/>
  <c r="AD225" i="4"/>
  <c r="AD224" i="4"/>
  <c r="AD223" i="4"/>
  <c r="P223" i="4"/>
  <c r="N241" i="4" s="1"/>
  <c r="M223" i="4"/>
  <c r="J223" i="4"/>
  <c r="H241" i="4" s="1"/>
  <c r="G223" i="4"/>
  <c r="AD222" i="4"/>
  <c r="AD221" i="4"/>
  <c r="BF220" i="4"/>
  <c r="BE220" i="4"/>
  <c r="AD220" i="4"/>
  <c r="BF219" i="4"/>
  <c r="BE219" i="4"/>
  <c r="AD219" i="4"/>
  <c r="M219" i="4"/>
  <c r="J219" i="4"/>
  <c r="G219" i="4"/>
  <c r="BF218" i="4"/>
  <c r="BE218" i="4"/>
  <c r="AD218" i="4"/>
  <c r="BF217" i="4"/>
  <c r="BE217" i="4"/>
  <c r="AD217" i="4"/>
  <c r="BF216" i="4"/>
  <c r="BE216" i="4"/>
  <c r="AD216" i="4"/>
  <c r="BF215" i="4"/>
  <c r="BE215" i="4"/>
  <c r="AD215" i="4"/>
  <c r="BF214" i="4"/>
  <c r="BE214" i="4"/>
  <c r="AD214" i="4"/>
  <c r="BF213" i="4"/>
  <c r="BE213" i="4"/>
  <c r="AD213" i="4"/>
  <c r="BF212" i="4"/>
  <c r="BE212" i="4"/>
  <c r="AD212" i="4"/>
  <c r="BF211" i="4"/>
  <c r="BE211" i="4"/>
  <c r="AD211" i="4"/>
  <c r="P211" i="4"/>
  <c r="M211" i="4"/>
  <c r="K240" i="4" s="1"/>
  <c r="J211" i="4"/>
  <c r="G211" i="4"/>
  <c r="E240" i="4" s="1"/>
  <c r="BF210" i="4"/>
  <c r="BE210" i="4"/>
  <c r="AD210" i="4"/>
  <c r="BF209" i="4"/>
  <c r="BE209" i="4"/>
  <c r="AD209" i="4"/>
  <c r="BF208" i="4"/>
  <c r="BE208" i="4"/>
  <c r="AD208" i="4"/>
  <c r="BF207" i="4"/>
  <c r="BE207" i="4"/>
  <c r="AD207" i="4"/>
  <c r="M207" i="4"/>
  <c r="J207" i="4"/>
  <c r="G207" i="4"/>
  <c r="AD206" i="4"/>
  <c r="AD205" i="4"/>
  <c r="AD204" i="4"/>
  <c r="AD203" i="4"/>
  <c r="AD202" i="4"/>
  <c r="AD201" i="4"/>
  <c r="AD200" i="4"/>
  <c r="AD199" i="4"/>
  <c r="AD198" i="4"/>
  <c r="AD197" i="4"/>
  <c r="AD196" i="4"/>
  <c r="AD195" i="4"/>
  <c r="AB195" i="4"/>
  <c r="AD194" i="4"/>
  <c r="AD193" i="4"/>
  <c r="AD192" i="4"/>
  <c r="AD191" i="4"/>
  <c r="AD190" i="4"/>
  <c r="AD189" i="4"/>
  <c r="AD188" i="4"/>
  <c r="AD187" i="4"/>
  <c r="AD186" i="4"/>
  <c r="BF185" i="4"/>
  <c r="BE185" i="4"/>
  <c r="AD185" i="4"/>
  <c r="BF184" i="4"/>
  <c r="BE184" i="4"/>
  <c r="AD184" i="4"/>
  <c r="BF183" i="4"/>
  <c r="BE183" i="4"/>
  <c r="AD183" i="4"/>
  <c r="BF182" i="4"/>
  <c r="BE182" i="4"/>
  <c r="AD182" i="4"/>
  <c r="BF181" i="4"/>
  <c r="BE181" i="4"/>
  <c r="AD181" i="4"/>
  <c r="J181" i="4"/>
  <c r="BF180" i="4"/>
  <c r="BE180" i="4"/>
  <c r="AD180" i="4"/>
  <c r="J180" i="4"/>
  <c r="BF179" i="4"/>
  <c r="BE179" i="4"/>
  <c r="AD179" i="4"/>
  <c r="J179" i="4"/>
  <c r="BF178" i="4"/>
  <c r="BE178" i="4"/>
  <c r="AD178" i="4"/>
  <c r="J178" i="4"/>
  <c r="BF177" i="4"/>
  <c r="BE177" i="4"/>
  <c r="AD177" i="4"/>
  <c r="R177" i="4" a="1"/>
  <c r="R177" i="4" s="1"/>
  <c r="O177" i="4" a="1"/>
  <c r="O177" i="4" s="1"/>
  <c r="L177" i="4" a="1"/>
  <c r="L177" i="4" s="1"/>
  <c r="H177" i="4" a="1"/>
  <c r="H177" i="4"/>
  <c r="BE132" i="4" s="1"/>
  <c r="F177" i="4" a="1"/>
  <c r="F177" i="4"/>
  <c r="BF176" i="4"/>
  <c r="BE176" i="4"/>
  <c r="AD176" i="4"/>
  <c r="BF175" i="4"/>
  <c r="BE175" i="4"/>
  <c r="AD175" i="4"/>
  <c r="J175" i="4"/>
  <c r="BF174" i="4"/>
  <c r="BE174" i="4"/>
  <c r="AD174" i="4"/>
  <c r="J174" i="4"/>
  <c r="BF173" i="4"/>
  <c r="BE173" i="4"/>
  <c r="AD173" i="4"/>
  <c r="J173" i="4"/>
  <c r="BF172" i="4"/>
  <c r="BE172" i="4"/>
  <c r="AD172" i="4"/>
  <c r="R172" i="4" a="1"/>
  <c r="R172" i="4"/>
  <c r="O172" i="4" a="1"/>
  <c r="O172" i="4"/>
  <c r="L172" i="4" a="1"/>
  <c r="L172" i="4"/>
  <c r="H172" i="4" a="1"/>
  <c r="H172" i="4" s="1"/>
  <c r="F172" i="4" a="1"/>
  <c r="F172" i="4" s="1"/>
  <c r="BF171" i="4"/>
  <c r="BE171" i="4"/>
  <c r="AD171" i="4"/>
  <c r="J171" i="4"/>
  <c r="AD170" i="4"/>
  <c r="AD169" i="4"/>
  <c r="AD168" i="4"/>
  <c r="BF167" i="4"/>
  <c r="BE167" i="4"/>
  <c r="AD167" i="4"/>
  <c r="J167" i="4"/>
  <c r="BF166" i="4"/>
  <c r="BE166" i="4"/>
  <c r="AD166" i="4"/>
  <c r="J166" i="4"/>
  <c r="BF165" i="4"/>
  <c r="BE165" i="4"/>
  <c r="AD165" i="4"/>
  <c r="J165" i="4"/>
  <c r="BF164" i="4"/>
  <c r="BE164" i="4"/>
  <c r="AD164" i="4"/>
  <c r="J164" i="4"/>
  <c r="BF163" i="4"/>
  <c r="BE163" i="4"/>
  <c r="AD163" i="4"/>
  <c r="R163" i="4" a="1"/>
  <c r="R163" i="4" s="1"/>
  <c r="O163" i="4" a="1"/>
  <c r="O163" i="4"/>
  <c r="L163" i="4" a="1"/>
  <c r="L163" i="4" s="1"/>
  <c r="H163" i="4" a="1"/>
  <c r="H163" i="4"/>
  <c r="F163" i="4" a="1"/>
  <c r="F163" i="4" s="1"/>
  <c r="BF162" i="4"/>
  <c r="BE162" i="4"/>
  <c r="AD162" i="4"/>
  <c r="BF161" i="4"/>
  <c r="BE161" i="4"/>
  <c r="AD161" i="4"/>
  <c r="J161" i="4"/>
  <c r="BF160" i="4"/>
  <c r="BE160" i="4"/>
  <c r="AD160" i="4"/>
  <c r="J160" i="4"/>
  <c r="BF159" i="4"/>
  <c r="BE159" i="4"/>
  <c r="AD159" i="4"/>
  <c r="J159" i="4"/>
  <c r="BF158" i="4"/>
  <c r="BE158" i="4"/>
  <c r="AD158" i="4"/>
  <c r="J158" i="4"/>
  <c r="BF157" i="4"/>
  <c r="BE157" i="4"/>
  <c r="AD157" i="4"/>
  <c r="J157" i="4"/>
  <c r="BF156" i="4"/>
  <c r="BE156" i="4"/>
  <c r="AD156" i="4"/>
  <c r="J156" i="4"/>
  <c r="BF155" i="4"/>
  <c r="BE155" i="4"/>
  <c r="AD155" i="4"/>
  <c r="J155" i="4"/>
  <c r="BF154" i="4"/>
  <c r="BE154" i="4"/>
  <c r="AD154" i="4"/>
  <c r="J154" i="4"/>
  <c r="BF153" i="4"/>
  <c r="BE153" i="4"/>
  <c r="AD153" i="4"/>
  <c r="J153" i="4"/>
  <c r="BF152" i="4"/>
  <c r="BE152" i="4"/>
  <c r="AD152" i="4"/>
  <c r="J152" i="4"/>
  <c r="BF151" i="4"/>
  <c r="BE151" i="4"/>
  <c r="AD151" i="4"/>
  <c r="R151" i="4" a="1"/>
  <c r="R151" i="4" s="1"/>
  <c r="O151" i="4" a="1"/>
  <c r="O151" i="4" s="1"/>
  <c r="L151" i="4" a="1"/>
  <c r="L151" i="4" s="1"/>
  <c r="H151" i="4" a="1"/>
  <c r="H151" i="4"/>
  <c r="H169" i="4" s="1"/>
  <c r="F151" i="4" a="1"/>
  <c r="F151" i="4"/>
  <c r="BF150" i="4"/>
  <c r="BE150" i="4"/>
  <c r="AD150" i="4"/>
  <c r="J150" i="4"/>
  <c r="BF149" i="4"/>
  <c r="BE149" i="4"/>
  <c r="AD149" i="4"/>
  <c r="BF148" i="4"/>
  <c r="BE148" i="4"/>
  <c r="AD148" i="4"/>
  <c r="BF147" i="4"/>
  <c r="BE147" i="4"/>
  <c r="AD147" i="4"/>
  <c r="BF146" i="4"/>
  <c r="BE146" i="4"/>
  <c r="AD146" i="4"/>
  <c r="BF145" i="4"/>
  <c r="BE145" i="4"/>
  <c r="AD145" i="4"/>
  <c r="BF144" i="4"/>
  <c r="BE144" i="4"/>
  <c r="AD144" i="4"/>
  <c r="BF143" i="4"/>
  <c r="BE143" i="4"/>
  <c r="AD143" i="4"/>
  <c r="BF142" i="4"/>
  <c r="BE142" i="4"/>
  <c r="AD142" i="4"/>
  <c r="BF141" i="4"/>
  <c r="BE141" i="4"/>
  <c r="AD141" i="4"/>
  <c r="BF140" i="4"/>
  <c r="BE140" i="4"/>
  <c r="AD140" i="4"/>
  <c r="BF139" i="4"/>
  <c r="BE139" i="4"/>
  <c r="AD139" i="4"/>
  <c r="BF138" i="4"/>
  <c r="BE138" i="4"/>
  <c r="AD138" i="4"/>
  <c r="AD137" i="4"/>
  <c r="BF136" i="4"/>
  <c r="BE136" i="4"/>
  <c r="AD136" i="4"/>
  <c r="BF135" i="4"/>
  <c r="BE135" i="4"/>
  <c r="AD135" i="4"/>
  <c r="BF134" i="4"/>
  <c r="BE134" i="4"/>
  <c r="AD134" i="4"/>
  <c r="BF133" i="4"/>
  <c r="BE133" i="4"/>
  <c r="AD133" i="4"/>
  <c r="BF132" i="4"/>
  <c r="AD132" i="4"/>
  <c r="BF131" i="4"/>
  <c r="BE131" i="4"/>
  <c r="AD131" i="4"/>
  <c r="BF130" i="4"/>
  <c r="BE130" i="4"/>
  <c r="AD130" i="4"/>
  <c r="BF129" i="4"/>
  <c r="BE129" i="4"/>
  <c r="AD129" i="4"/>
  <c r="N129" i="4"/>
  <c r="K129" i="4"/>
  <c r="H129" i="4"/>
  <c r="E129" i="4"/>
  <c r="AD128" i="4"/>
  <c r="BF127" i="4"/>
  <c r="BE127" i="4"/>
  <c r="AD127" i="4"/>
  <c r="AD126" i="4"/>
  <c r="AD125" i="4"/>
  <c r="AD124" i="4"/>
  <c r="BF123" i="4"/>
  <c r="BE123" i="4"/>
  <c r="AD123" i="4"/>
  <c r="BF122" i="4"/>
  <c r="BE122" i="4"/>
  <c r="AD122" i="4"/>
  <c r="BF121" i="4"/>
  <c r="BE121" i="4"/>
  <c r="AD121" i="4"/>
  <c r="BF120" i="4"/>
  <c r="BE120" i="4"/>
  <c r="AD120" i="4"/>
  <c r="BF119" i="4"/>
  <c r="BE119" i="4"/>
  <c r="AD119" i="4"/>
  <c r="BF118" i="4"/>
  <c r="BE118" i="4"/>
  <c r="AD118" i="4"/>
  <c r="BF117" i="4"/>
  <c r="BE117" i="4"/>
  <c r="AD117" i="4"/>
  <c r="BF116" i="4"/>
  <c r="BE116" i="4"/>
  <c r="AD116" i="4"/>
  <c r="AD115" i="4"/>
  <c r="N115" i="4"/>
  <c r="K115" i="4"/>
  <c r="BE36" i="4" s="1"/>
  <c r="H115" i="4"/>
  <c r="E115" i="4"/>
  <c r="BF34" i="4" s="1"/>
  <c r="BF114" i="4"/>
  <c r="BE114" i="4"/>
  <c r="AD114" i="4"/>
  <c r="AD113" i="4"/>
  <c r="AD112" i="4"/>
  <c r="AD111" i="4"/>
  <c r="BF110" i="4"/>
  <c r="BE110" i="4"/>
  <c r="AD110" i="4"/>
  <c r="BF109" i="4"/>
  <c r="BE109" i="4"/>
  <c r="AD109" i="4"/>
  <c r="BF108" i="4"/>
  <c r="BE108" i="4"/>
  <c r="AD108" i="4"/>
  <c r="BF107" i="4"/>
  <c r="BE107" i="4"/>
  <c r="AD107" i="4"/>
  <c r="BF106" i="4"/>
  <c r="BE106" i="4"/>
  <c r="AD106" i="4"/>
  <c r="BF105" i="4"/>
  <c r="BE105" i="4"/>
  <c r="AD105" i="4"/>
  <c r="BF104" i="4"/>
  <c r="BE104" i="4"/>
  <c r="AD104" i="4"/>
  <c r="BF103" i="4"/>
  <c r="BE103" i="4"/>
  <c r="AD103" i="4"/>
  <c r="BF102" i="4"/>
  <c r="BE102" i="4"/>
  <c r="AD102" i="4"/>
  <c r="BF101" i="4"/>
  <c r="BE101" i="4"/>
  <c r="AD101" i="4"/>
  <c r="N100" i="4"/>
  <c r="G100" i="4"/>
  <c r="N99" i="4"/>
  <c r="G99" i="4"/>
  <c r="N98" i="4"/>
  <c r="G98" i="4"/>
  <c r="N97" i="4"/>
  <c r="G97" i="4"/>
  <c r="N96" i="4"/>
  <c r="G96" i="4"/>
  <c r="N95" i="4"/>
  <c r="G95" i="4"/>
  <c r="N94" i="4"/>
  <c r="G94" i="4"/>
  <c r="N93" i="4"/>
  <c r="G93" i="4"/>
  <c r="N92" i="4"/>
  <c r="G92" i="4"/>
  <c r="N91" i="4"/>
  <c r="G91" i="4"/>
  <c r="N90" i="4"/>
  <c r="G90" i="4"/>
  <c r="N89" i="4"/>
  <c r="G89" i="4"/>
  <c r="N88" i="4"/>
  <c r="G88" i="4"/>
  <c r="N87" i="4"/>
  <c r="G87" i="4"/>
  <c r="BF86" i="4"/>
  <c r="BE86" i="4"/>
  <c r="AD86" i="4"/>
  <c r="N86" i="4"/>
  <c r="G86" i="4"/>
  <c r="BF85" i="4"/>
  <c r="BE85" i="4"/>
  <c r="AD85" i="4"/>
  <c r="BF84" i="4"/>
  <c r="BE84" i="4"/>
  <c r="AD84" i="4"/>
  <c r="BF83" i="4"/>
  <c r="BE83" i="4"/>
  <c r="AD83" i="4"/>
  <c r="BF82" i="4"/>
  <c r="BE82" i="4"/>
  <c r="AD82" i="4"/>
  <c r="AD81" i="4"/>
  <c r="BF80" i="4"/>
  <c r="BE80" i="4"/>
  <c r="AD80" i="4"/>
  <c r="AD79" i="4"/>
  <c r="AD78" i="4"/>
  <c r="AD77" i="4"/>
  <c r="BF76" i="4"/>
  <c r="BE76" i="4"/>
  <c r="AD76" i="4"/>
  <c r="BF75" i="4"/>
  <c r="BE75" i="4"/>
  <c r="AD75" i="4"/>
  <c r="BF74" i="4"/>
  <c r="BE74" i="4"/>
  <c r="AD74" i="4"/>
  <c r="BF73" i="4"/>
  <c r="BE73" i="4"/>
  <c r="AD73" i="4"/>
  <c r="AD72" i="4"/>
  <c r="AB72" i="4"/>
  <c r="BF71" i="4"/>
  <c r="BE71" i="4"/>
  <c r="AD71" i="4"/>
  <c r="BF70" i="4"/>
  <c r="BE70" i="4"/>
  <c r="AD70" i="4"/>
  <c r="BF69" i="4"/>
  <c r="BE69" i="4"/>
  <c r="AD69" i="4"/>
  <c r="BF68" i="4"/>
  <c r="BE68" i="4"/>
  <c r="AD68" i="4"/>
  <c r="BF67" i="4"/>
  <c r="BE67" i="4"/>
  <c r="AD67" i="4"/>
  <c r="BF66" i="4"/>
  <c r="BE66" i="4"/>
  <c r="AD66" i="4"/>
  <c r="AB66" i="4"/>
  <c r="BF65" i="4"/>
  <c r="BE65" i="4"/>
  <c r="AD65" i="4"/>
  <c r="BF64" i="4"/>
  <c r="BE64" i="4"/>
  <c r="AD64" i="4"/>
  <c r="BF63" i="4"/>
  <c r="BE63" i="4"/>
  <c r="AD63" i="4"/>
  <c r="BF62" i="4"/>
  <c r="BE62" i="4"/>
  <c r="AD62" i="4"/>
  <c r="BF61" i="4"/>
  <c r="BE61" i="4"/>
  <c r="AD61" i="4"/>
  <c r="BF60" i="4"/>
  <c r="BE60" i="4"/>
  <c r="AD60" i="4"/>
  <c r="G59" i="4"/>
  <c r="G58" i="4"/>
  <c r="G57" i="4"/>
  <c r="AD56" i="4"/>
  <c r="G56" i="4"/>
  <c r="AD55" i="4"/>
  <c r="BF54" i="4"/>
  <c r="BE54" i="4"/>
  <c r="AD54" i="4"/>
  <c r="BF53" i="4"/>
  <c r="BE53" i="4"/>
  <c r="AD53" i="4"/>
  <c r="BF52" i="4"/>
  <c r="BE52" i="4"/>
  <c r="AD52" i="4"/>
  <c r="BF51" i="4"/>
  <c r="BE51" i="4"/>
  <c r="AD51" i="4"/>
  <c r="AB51" i="4"/>
  <c r="AD50" i="4"/>
  <c r="AD49" i="4"/>
  <c r="AB49" i="4"/>
  <c r="AD48" i="4"/>
  <c r="AD47" i="4"/>
  <c r="BF46" i="4"/>
  <c r="BE46" i="4"/>
  <c r="AD46" i="4"/>
  <c r="BF45" i="4"/>
  <c r="BE45" i="4"/>
  <c r="AD45" i="4"/>
  <c r="BF44" i="4"/>
  <c r="BE44" i="4"/>
  <c r="AD44" i="4"/>
  <c r="BF43" i="4"/>
  <c r="BE43" i="4"/>
  <c r="AD43" i="4"/>
  <c r="BF42" i="4"/>
  <c r="BE42" i="4"/>
  <c r="AD42" i="4"/>
  <c r="AD41" i="4"/>
  <c r="AD40" i="4"/>
  <c r="AD39" i="4"/>
  <c r="AD38" i="4"/>
  <c r="BF37" i="4"/>
  <c r="BE37" i="4"/>
  <c r="AD37" i="4"/>
  <c r="BF36" i="4"/>
  <c r="AD36" i="4"/>
  <c r="BF35" i="4"/>
  <c r="BE35" i="4"/>
  <c r="AD35" i="4"/>
  <c r="AD34" i="4"/>
  <c r="BF33" i="4"/>
  <c r="BE33" i="4"/>
  <c r="AD33" i="4"/>
  <c r="BF32" i="4"/>
  <c r="BE32" i="4"/>
  <c r="AD32" i="4"/>
  <c r="BF31" i="4"/>
  <c r="BE31" i="4"/>
  <c r="AD31" i="4"/>
  <c r="BF30" i="4"/>
  <c r="BE30" i="4"/>
  <c r="AD30" i="4"/>
  <c r="BJ29" i="4"/>
  <c r="BF29" i="4"/>
  <c r="BE29" i="4"/>
  <c r="AD29" i="4"/>
  <c r="BF28" i="4"/>
  <c r="BE28" i="4"/>
  <c r="AP28" i="4"/>
  <c r="AN28" i="4"/>
  <c r="AL28" i="4"/>
  <c r="AD28" i="4"/>
  <c r="BF27" i="4"/>
  <c r="BE27" i="4"/>
  <c r="AP27" i="4"/>
  <c r="AN27" i="4"/>
  <c r="AL27" i="4"/>
  <c r="AD27" i="4"/>
  <c r="BJ26" i="4"/>
  <c r="BE26" i="4"/>
  <c r="BF26" i="4" s="1"/>
  <c r="AP26" i="4"/>
  <c r="AN26" i="4"/>
  <c r="AL26" i="4"/>
  <c r="AD26" i="4"/>
  <c r="BF25" i="4"/>
  <c r="BE25" i="4"/>
  <c r="AP25" i="4"/>
  <c r="AN25" i="4"/>
  <c r="AL25" i="4"/>
  <c r="AD25" i="4"/>
  <c r="BJ24" i="4"/>
  <c r="BE24" i="4"/>
  <c r="BF24" i="4" s="1"/>
  <c r="AP24" i="4"/>
  <c r="AN24" i="4"/>
  <c r="AL24" i="4"/>
  <c r="AD24" i="4"/>
  <c r="BJ23" i="4"/>
  <c r="BE23" i="4"/>
  <c r="BF23" i="4" s="1"/>
  <c r="AP23" i="4"/>
  <c r="AN23" i="4"/>
  <c r="AL23" i="4"/>
  <c r="AD23" i="4"/>
  <c r="BF22" i="4"/>
  <c r="BE22" i="4"/>
  <c r="AP22" i="4"/>
  <c r="AN22" i="4"/>
  <c r="AL22" i="4"/>
  <c r="AD22" i="4"/>
  <c r="BF21" i="4"/>
  <c r="BE21" i="4"/>
  <c r="AP21" i="4"/>
  <c r="AN21" i="4"/>
  <c r="AL21" i="4"/>
  <c r="AD21" i="4"/>
  <c r="BF20" i="4"/>
  <c r="BE20" i="4"/>
  <c r="AP20" i="4"/>
  <c r="AN20" i="4"/>
  <c r="AL20" i="4"/>
  <c r="AD20" i="4"/>
  <c r="BF19" i="4"/>
  <c r="BE19" i="4"/>
  <c r="AP19" i="4"/>
  <c r="AN19" i="4"/>
  <c r="AL19" i="4"/>
  <c r="AD19" i="4"/>
  <c r="BF18" i="4"/>
  <c r="BE18" i="4"/>
  <c r="AP18" i="4"/>
  <c r="AN18" i="4"/>
  <c r="AL18" i="4"/>
  <c r="AD18" i="4"/>
  <c r="AB18" i="4"/>
  <c r="CH17" i="4"/>
  <c r="BF17" i="4"/>
  <c r="BE17" i="4"/>
  <c r="AP17" i="4"/>
  <c r="AN17" i="4"/>
  <c r="AL17" i="4"/>
  <c r="AD17" i="4"/>
  <c r="CH16" i="4"/>
  <c r="BF16" i="4"/>
  <c r="BE16" i="4"/>
  <c r="AP16" i="4"/>
  <c r="AN16" i="4"/>
  <c r="AL16" i="4"/>
  <c r="AD16" i="4"/>
  <c r="CH15" i="4"/>
  <c r="BF15" i="4"/>
  <c r="BE15" i="4"/>
  <c r="AP15" i="4"/>
  <c r="AN15" i="4"/>
  <c r="AL15" i="4"/>
  <c r="AD15" i="4"/>
  <c r="CH14" i="4"/>
  <c r="BF14" i="4"/>
  <c r="BE14" i="4"/>
  <c r="AP14" i="4"/>
  <c r="AN14" i="4"/>
  <c r="AL14" i="4"/>
  <c r="AD14" i="4"/>
  <c r="CH13" i="4"/>
  <c r="BF13" i="4"/>
  <c r="BE13" i="4"/>
  <c r="AP13" i="4"/>
  <c r="AN13" i="4"/>
  <c r="AL13" i="4"/>
  <c r="AD13" i="4"/>
  <c r="CH12" i="4"/>
  <c r="AP12" i="4"/>
  <c r="AN12" i="4"/>
  <c r="AL12" i="4"/>
  <c r="AD12" i="4"/>
  <c r="CH11" i="4"/>
  <c r="BF11" i="4"/>
  <c r="BE11" i="4"/>
  <c r="AP11" i="4"/>
  <c r="AN11" i="4"/>
  <c r="AL11" i="4"/>
  <c r="AD11" i="4"/>
  <c r="CH10" i="4"/>
  <c r="BF10" i="4"/>
  <c r="BE10" i="4"/>
  <c r="AP10" i="4"/>
  <c r="AN10" i="4"/>
  <c r="AL10" i="4"/>
  <c r="AD10" i="4"/>
  <c r="CH9" i="4"/>
  <c r="BF9" i="4"/>
  <c r="BE9" i="4"/>
  <c r="AP9" i="4"/>
  <c r="AN9" i="4"/>
  <c r="AL9" i="4"/>
  <c r="AD9" i="4"/>
  <c r="CH8" i="4"/>
  <c r="AP8" i="4"/>
  <c r="AN8" i="4"/>
  <c r="AL8" i="4"/>
  <c r="AD8" i="4"/>
  <c r="CH7" i="4"/>
  <c r="BF7" i="4"/>
  <c r="BE7" i="4"/>
  <c r="AP7" i="4"/>
  <c r="AN7" i="4"/>
  <c r="AL7" i="4"/>
  <c r="AD7" i="4"/>
  <c r="CH6" i="4"/>
  <c r="BF6" i="4"/>
  <c r="BE6" i="4"/>
  <c r="AP6" i="4"/>
  <c r="AN6" i="4"/>
  <c r="AL6" i="4"/>
  <c r="AD6" i="4"/>
  <c r="CH5" i="4"/>
  <c r="BJ5" i="4"/>
  <c r="BE5" i="4"/>
  <c r="BF5" i="4" s="1"/>
  <c r="AP5" i="4"/>
  <c r="AN5" i="4"/>
  <c r="AL5" i="4"/>
  <c r="AD5" i="4"/>
  <c r="CH4" i="4"/>
  <c r="BF4" i="4"/>
  <c r="BE4" i="4"/>
  <c r="AP4" i="4"/>
  <c r="AN4" i="4"/>
  <c r="AL4" i="4"/>
  <c r="AD4" i="4"/>
  <c r="CH3" i="4"/>
  <c r="BF3" i="4"/>
  <c r="BE3" i="4"/>
  <c r="AP3" i="4"/>
  <c r="AN3" i="4"/>
  <c r="AL3" i="4"/>
  <c r="AD3" i="4"/>
  <c r="CH2" i="4"/>
  <c r="BF2" i="4"/>
  <c r="BE2" i="4"/>
  <c r="AP2" i="4"/>
  <c r="AN2" i="4"/>
  <c r="AL2" i="4"/>
  <c r="Q501" i="4" l="1"/>
  <c r="BF754" i="4" s="1"/>
  <c r="Q481" i="4"/>
  <c r="BE749" i="4" s="1"/>
  <c r="BE333" i="4"/>
  <c r="O309" i="4"/>
  <c r="BF318" i="4" s="1"/>
  <c r="O308" i="4"/>
  <c r="O322" i="4" s="1" a="1"/>
  <c r="O307" i="4"/>
  <c r="BF316" i="4" s="1"/>
  <c r="BF281" i="4"/>
  <c r="BE284" i="4"/>
  <c r="K295" i="4"/>
  <c r="BF200" i="4" s="1"/>
  <c r="K284" i="4"/>
  <c r="K318" i="4"/>
  <c r="K287" i="4"/>
  <c r="BF192" i="4" s="1"/>
  <c r="K289" i="4"/>
  <c r="BF194" i="4" s="1"/>
  <c r="K291" i="4"/>
  <c r="BF196" i="4" s="1"/>
  <c r="BF292" i="4"/>
  <c r="K307" i="4"/>
  <c r="K316" i="4"/>
  <c r="BF288" i="4" s="1"/>
  <c r="BE197" i="4"/>
  <c r="K296" i="4"/>
  <c r="BF201" i="4" s="1"/>
  <c r="K313" i="4"/>
  <c r="BE285" i="4" s="1"/>
  <c r="K315" i="4"/>
  <c r="K317" i="4"/>
  <c r="K319" i="4"/>
  <c r="K321" i="4"/>
  <c r="O314" i="4"/>
  <c r="BF322" i="4" s="1"/>
  <c r="O318" i="4"/>
  <c r="BF326" i="4" s="1"/>
  <c r="O311" i="4"/>
  <c r="BE319" i="4" s="1"/>
  <c r="O313" i="4"/>
  <c r="BF321" i="4" s="1"/>
  <c r="O317" i="4"/>
  <c r="BF325" i="4" s="1"/>
  <c r="O321" i="4"/>
  <c r="BF329" i="4" s="1"/>
  <c r="O312" i="4"/>
  <c r="BF320" i="4" s="1"/>
  <c r="O316" i="4"/>
  <c r="BE324" i="4" s="1"/>
  <c r="O320" i="4"/>
  <c r="BF328" i="4" s="1"/>
  <c r="O315" i="4"/>
  <c r="BE323" i="4" s="1"/>
  <c r="O285" i="4"/>
  <c r="BF227" i="4" s="1"/>
  <c r="O284" i="4"/>
  <c r="BF226" i="4" s="1"/>
  <c r="O294" i="4"/>
  <c r="O287" i="4"/>
  <c r="BE228" i="4" s="1"/>
  <c r="O288" i="4"/>
  <c r="BF229" i="4" s="1"/>
  <c r="BE318" i="4"/>
  <c r="O283" i="4"/>
  <c r="O295" i="4"/>
  <c r="O297" i="4"/>
  <c r="O289" i="4"/>
  <c r="O290" i="4"/>
  <c r="O291" i="4"/>
  <c r="O292" i="4"/>
  <c r="O293" i="4"/>
  <c r="BE329" i="4"/>
  <c r="BE221" i="4"/>
  <c r="O296" i="4"/>
  <c r="BE327" i="4"/>
  <c r="BE193" i="4"/>
  <c r="BE192" i="4"/>
  <c r="K293" i="4"/>
  <c r="K294" i="4"/>
  <c r="BE196" i="4"/>
  <c r="K297" i="4"/>
  <c r="BF190" i="4"/>
  <c r="BE190" i="4"/>
  <c r="BE286" i="4"/>
  <c r="BF191" i="4"/>
  <c r="BE194" i="4"/>
  <c r="BE195" i="4"/>
  <c r="BE282" i="4"/>
  <c r="BF283" i="4"/>
  <c r="K283" i="4"/>
  <c r="L183" i="4"/>
  <c r="J177" i="4"/>
  <c r="BF637" i="4" s="1"/>
  <c r="BE81" i="4"/>
  <c r="J151" i="4"/>
  <c r="BE525" i="4" s="1"/>
  <c r="BF81" i="4"/>
  <c r="BE34" i="4"/>
  <c r="N116" i="4"/>
  <c r="K116" i="4"/>
  <c r="BF111" i="4"/>
  <c r="BE111" i="4"/>
  <c r="BF624" i="4"/>
  <c r="BE624" i="4"/>
  <c r="BE128" i="4"/>
  <c r="H183" i="4"/>
  <c r="BF128" i="4"/>
  <c r="BF613" i="4"/>
  <c r="BE613" i="4"/>
  <c r="BF676" i="4"/>
  <c r="BE676" i="4"/>
  <c r="BF525" i="4"/>
  <c r="BF573" i="4"/>
  <c r="BE573" i="4"/>
  <c r="L169" i="4"/>
  <c r="BE584" i="4"/>
  <c r="BF584" i="4"/>
  <c r="BE637" i="4"/>
  <c r="BF650" i="4"/>
  <c r="BE650" i="4"/>
  <c r="BF115" i="4"/>
  <c r="BE115" i="4"/>
  <c r="F183" i="4"/>
  <c r="J172" i="4"/>
  <c r="BE655" i="4"/>
  <c r="BF655" i="4"/>
  <c r="BF593" i="4"/>
  <c r="BE593" i="4"/>
  <c r="O169" i="4"/>
  <c r="J163" i="4"/>
  <c r="BE72" i="4"/>
  <c r="BF72" i="4"/>
  <c r="BE663" i="4"/>
  <c r="BF663" i="4"/>
  <c r="BF524" i="4"/>
  <c r="BE524" i="4"/>
  <c r="BF527" i="4"/>
  <c r="BE527" i="4"/>
  <c r="BF529" i="4"/>
  <c r="BE529" i="4"/>
  <c r="BF531" i="4"/>
  <c r="BE531" i="4"/>
  <c r="BF533" i="4"/>
  <c r="BE533" i="4"/>
  <c r="BF535" i="4"/>
  <c r="BE535" i="4"/>
  <c r="F169" i="4"/>
  <c r="BE659" i="4"/>
  <c r="BF659" i="4"/>
  <c r="BF638" i="4"/>
  <c r="BE638" i="4"/>
  <c r="BF640" i="4"/>
  <c r="BE640" i="4"/>
  <c r="BF373" i="4"/>
  <c r="BE373" i="4"/>
  <c r="BF379" i="4"/>
  <c r="BE379" i="4"/>
  <c r="BE383" i="4"/>
  <c r="BF383" i="4"/>
  <c r="BF378" i="4"/>
  <c r="BE378" i="4"/>
  <c r="BF386" i="4"/>
  <c r="BE386" i="4"/>
  <c r="K298" i="4" a="1"/>
  <c r="BE552" i="4"/>
  <c r="BF552" i="4"/>
  <c r="BF554" i="4"/>
  <c r="BE554" i="4"/>
  <c r="BF634" i="4"/>
  <c r="BE634" i="4"/>
  <c r="BF636" i="4"/>
  <c r="BE636" i="4"/>
  <c r="O183" i="4"/>
  <c r="BF374" i="4"/>
  <c r="BE374" i="4"/>
  <c r="H243" i="4"/>
  <c r="BE380" i="4"/>
  <c r="BF380" i="4"/>
  <c r="O298" i="4" a="1"/>
  <c r="BE526" i="4"/>
  <c r="BF526" i="4"/>
  <c r="BF528" i="4"/>
  <c r="BE528" i="4"/>
  <c r="BE530" i="4"/>
  <c r="BF530" i="4"/>
  <c r="BF532" i="4"/>
  <c r="BE532" i="4"/>
  <c r="BE534" i="4"/>
  <c r="BF534" i="4"/>
  <c r="BF604" i="4"/>
  <c r="BE604" i="4"/>
  <c r="BF646" i="4"/>
  <c r="BE646" i="4"/>
  <c r="BF672" i="4"/>
  <c r="BE672" i="4"/>
  <c r="BE639" i="4"/>
  <c r="BF639" i="4"/>
  <c r="BF641" i="4"/>
  <c r="BE641" i="4"/>
  <c r="BE375" i="4"/>
  <c r="BF375" i="4"/>
  <c r="BE381" i="4"/>
  <c r="BF381" i="4"/>
  <c r="BF385" i="4"/>
  <c r="BE385" i="4"/>
  <c r="BF376" i="4"/>
  <c r="BE376" i="4"/>
  <c r="N243" i="4"/>
  <c r="E243" i="4"/>
  <c r="BE276" i="4"/>
  <c r="BF276" i="4"/>
  <c r="BF688" i="4"/>
  <c r="BE688" i="4"/>
  <c r="BF396" i="4"/>
  <c r="BE396" i="4"/>
  <c r="G390" i="4"/>
  <c r="BF537" i="4"/>
  <c r="BE537" i="4"/>
  <c r="BF553" i="4"/>
  <c r="BE553" i="4"/>
  <c r="BF632" i="4"/>
  <c r="BE632" i="4"/>
  <c r="BE635" i="4"/>
  <c r="BF635" i="4"/>
  <c r="BE384" i="4"/>
  <c r="BF384" i="4"/>
  <c r="K243" i="4"/>
  <c r="BF312" i="4"/>
  <c r="BE312" i="4"/>
  <c r="BE317" i="4"/>
  <c r="BE397" i="4"/>
  <c r="I390" i="4"/>
  <c r="BF397" i="4"/>
  <c r="BF406" i="4"/>
  <c r="BE406" i="4"/>
  <c r="O390" i="4"/>
  <c r="BF422" i="4"/>
  <c r="BE422" i="4"/>
  <c r="BE395" i="4"/>
  <c r="BE405" i="4"/>
  <c r="BF424" i="4"/>
  <c r="BF317" i="4"/>
  <c r="BE404" i="4"/>
  <c r="K390" i="4"/>
  <c r="BE423" i="4"/>
  <c r="BF423" i="4"/>
  <c r="BF750" i="4"/>
  <c r="BE750" i="4"/>
  <c r="BE759" i="4"/>
  <c r="BF759" i="4"/>
  <c r="BE426" i="4"/>
  <c r="BF426" i="4"/>
  <c r="E390" i="4"/>
  <c r="BF404" i="4"/>
  <c r="BE425" i="4"/>
  <c r="M390" i="4"/>
  <c r="BF431" i="4"/>
  <c r="BF701" i="4"/>
  <c r="BE701" i="4"/>
  <c r="BE747" i="4"/>
  <c r="BF747" i="4"/>
  <c r="BF746" i="4"/>
  <c r="BE746" i="4"/>
  <c r="BF753" i="4"/>
  <c r="BE753" i="4"/>
  <c r="BF751" i="4"/>
  <c r="BF755" i="4"/>
  <c r="BF757" i="4"/>
  <c r="BE757" i="4"/>
  <c r="BF758" i="4"/>
  <c r="BE758" i="4"/>
  <c r="BE748" i="4"/>
  <c r="BE752" i="4"/>
  <c r="BE756" i="4"/>
  <c r="BF745" i="4"/>
  <c r="BE745" i="4"/>
  <c r="BL776" i="4"/>
  <c r="BL768" i="4"/>
  <c r="BK757" i="4"/>
  <c r="BK749" i="4"/>
  <c r="BK741" i="4"/>
  <c r="BK733" i="4"/>
  <c r="BK725" i="4"/>
  <c r="BL704" i="4"/>
  <c r="BK693" i="4"/>
  <c r="BL684" i="4"/>
  <c r="BL676" i="4"/>
  <c r="BK665" i="4"/>
  <c r="BK653" i="4"/>
  <c r="BK645" i="4"/>
  <c r="BL636" i="4"/>
  <c r="BL628" i="4"/>
  <c r="BL620" i="4"/>
  <c r="BL612" i="4"/>
  <c r="BL604" i="4"/>
  <c r="BL596" i="4"/>
  <c r="BL588" i="4"/>
  <c r="BL580" i="4"/>
  <c r="BL784" i="4"/>
  <c r="BK776" i="4"/>
  <c r="BK768" i="4"/>
  <c r="BL759" i="4"/>
  <c r="BL751" i="4"/>
  <c r="BL743" i="4"/>
  <c r="BL735" i="4"/>
  <c r="BL727" i="4"/>
  <c r="BK704" i="4"/>
  <c r="BL695" i="4"/>
  <c r="BL687" i="4"/>
  <c r="BL679" i="4"/>
  <c r="BL671" i="4"/>
  <c r="BL663" i="4"/>
  <c r="BK652" i="4"/>
  <c r="BK640" i="4"/>
  <c r="BK632" i="4"/>
  <c r="BL623" i="4"/>
  <c r="BL615" i="4"/>
  <c r="BK604" i="4"/>
  <c r="BK596" i="4"/>
  <c r="BK786" i="4"/>
  <c r="BL782" i="4"/>
  <c r="BL770" i="4"/>
  <c r="BK762" i="4"/>
  <c r="BL754" i="4"/>
  <c r="BL746" i="4"/>
  <c r="BL738" i="4"/>
  <c r="BL730" i="4"/>
  <c r="BL722" i="4"/>
  <c r="BK702" i="4"/>
  <c r="BL694" i="4"/>
  <c r="BL686" i="4"/>
  <c r="BL678" i="4"/>
  <c r="BK667" i="4"/>
  <c r="BK659" i="4"/>
  <c r="BK651" i="4"/>
  <c r="BL642" i="4"/>
  <c r="BL634" i="4"/>
  <c r="BL622" i="4"/>
  <c r="BL614" i="4"/>
  <c r="BL602" i="4"/>
  <c r="BL781" i="4"/>
  <c r="BK698" i="4"/>
  <c r="BK618" i="4"/>
  <c r="BK594" i="4"/>
  <c r="BL587" i="4"/>
  <c r="BL579" i="4"/>
  <c r="BK554" i="4"/>
  <c r="BK532" i="4"/>
  <c r="BL524" i="4"/>
  <c r="BL502" i="4"/>
  <c r="BK463" i="4"/>
  <c r="BL450" i="4"/>
  <c r="BL431" i="4"/>
  <c r="BK417" i="4"/>
  <c r="BK409" i="4"/>
  <c r="BK395" i="4"/>
  <c r="BL388" i="4"/>
  <c r="BK758" i="4"/>
  <c r="BK738" i="4"/>
  <c r="BK722" i="4"/>
  <c r="BL693" i="4"/>
  <c r="BL649" i="4"/>
  <c r="BL633" i="4"/>
  <c r="BK606" i="4"/>
  <c r="BK579" i="4"/>
  <c r="BK553" i="4"/>
  <c r="BK531" i="4"/>
  <c r="BK524" i="4"/>
  <c r="BK484" i="4"/>
  <c r="BL461" i="4"/>
  <c r="BL449" i="4"/>
  <c r="BK431" i="4"/>
  <c r="BK420" i="4"/>
  <c r="BK412" i="4"/>
  <c r="BL397" i="4"/>
  <c r="BK384" i="4"/>
  <c r="BL773" i="4"/>
  <c r="BL697" i="4"/>
  <c r="BL621" i="4"/>
  <c r="BL601" i="4"/>
  <c r="BL583" i="4"/>
  <c r="BL573" i="4"/>
  <c r="BK534" i="4"/>
  <c r="BK526" i="4"/>
  <c r="BL749" i="4"/>
  <c r="BK734" i="4"/>
  <c r="BK694" i="4"/>
  <c r="BK674" i="4"/>
  <c r="BK650" i="4"/>
  <c r="BK634" i="4"/>
  <c r="BK583" i="4"/>
  <c r="BK573" i="4"/>
  <c r="BK537" i="4"/>
  <c r="BK529" i="4"/>
  <c r="BL506" i="4"/>
  <c r="BK482" i="4"/>
  <c r="BL460" i="4"/>
  <c r="BL436" i="4"/>
  <c r="BK418" i="4"/>
  <c r="BK781" i="4"/>
  <c r="BK773" i="4"/>
  <c r="BK764" i="4"/>
  <c r="BL756" i="4"/>
  <c r="BL748" i="4"/>
  <c r="BL740" i="4"/>
  <c r="BL732" i="4"/>
  <c r="BL724" i="4"/>
  <c r="BK701" i="4"/>
  <c r="BL692" i="4"/>
  <c r="BK681" i="4"/>
  <c r="BK673" i="4"/>
  <c r="BL664" i="4"/>
  <c r="BL652" i="4"/>
  <c r="BK641" i="4"/>
  <c r="BK633" i="4"/>
  <c r="BK625" i="4"/>
  <c r="BK617" i="4"/>
  <c r="BK609" i="4"/>
  <c r="BK601" i="4"/>
  <c r="BK593" i="4"/>
  <c r="BK585" i="4"/>
  <c r="BL787" i="4"/>
  <c r="BL783" i="4"/>
  <c r="BK775" i="4"/>
  <c r="BL767" i="4"/>
  <c r="BK756" i="4"/>
  <c r="BK748" i="4"/>
  <c r="BK740" i="4"/>
  <c r="BK732" i="4"/>
  <c r="BK724" i="4"/>
  <c r="BL703" i="4"/>
  <c r="BK692" i="4"/>
  <c r="BK684" i="4"/>
  <c r="BK676" i="4"/>
  <c r="BK668" i="4"/>
  <c r="BK660" i="4"/>
  <c r="BL651" i="4"/>
  <c r="BL639" i="4"/>
  <c r="BK628" i="4"/>
  <c r="BK620" i="4"/>
  <c r="BK612" i="4"/>
  <c r="BL603" i="4"/>
  <c r="BL595" i="4"/>
  <c r="BK785" i="4"/>
  <c r="BK779" i="4"/>
  <c r="BK767" i="4"/>
  <c r="BK759" i="4"/>
  <c r="BK751" i="4"/>
  <c r="BK743" i="4"/>
  <c r="BK735" i="4"/>
  <c r="BK727" i="4"/>
  <c r="BK707" i="4"/>
  <c r="BK699" i="4"/>
  <c r="BK691" i="4"/>
  <c r="BK683" i="4"/>
  <c r="BK675" i="4"/>
  <c r="BL666" i="4"/>
  <c r="BL658" i="4"/>
  <c r="BL650" i="4"/>
  <c r="BK639" i="4"/>
  <c r="BK627" i="4"/>
  <c r="BK619" i="4"/>
  <c r="BK607" i="4"/>
  <c r="BK599" i="4"/>
  <c r="BK770" i="4"/>
  <c r="BL681" i="4"/>
  <c r="BL617" i="4"/>
  <c r="BL593" i="4"/>
  <c r="BK582" i="4"/>
  <c r="BK576" i="4"/>
  <c r="BL553" i="4"/>
  <c r="BL531" i="4"/>
  <c r="BK521" i="4"/>
  <c r="BK485" i="4"/>
  <c r="BL462" i="4"/>
  <c r="BL438" i="4"/>
  <c r="BK425" i="4"/>
  <c r="BL416" i="4"/>
  <c r="BL408" i="4"/>
  <c r="BK391" i="4"/>
  <c r="BK385" i="4"/>
  <c r="BK754" i="4"/>
  <c r="BL737" i="4"/>
  <c r="BL721" i="4"/>
  <c r="BK658" i="4"/>
  <c r="BL645" i="4"/>
  <c r="BK626" i="4"/>
  <c r="BL605" i="4"/>
  <c r="BL578" i="4"/>
  <c r="BL552" i="4"/>
  <c r="BL530" i="4"/>
  <c r="BL505" i="4"/>
  <c r="BL483" i="4"/>
  <c r="BL458" i="4"/>
  <c r="BK438" i="4"/>
  <c r="BL426" i="4"/>
  <c r="BL419" i="4"/>
  <c r="BL411" i="4"/>
  <c r="BL393" i="4"/>
  <c r="BL383" i="4"/>
  <c r="BK766" i="4"/>
  <c r="BK678" i="4"/>
  <c r="BK614" i="4"/>
  <c r="BK586" i="4"/>
  <c r="BK578" i="4"/>
  <c r="BL555" i="4"/>
  <c r="BL533" i="4"/>
  <c r="BL525" i="4"/>
  <c r="BL745" i="4"/>
  <c r="BL733" i="4"/>
  <c r="BK690" i="4"/>
  <c r="BL673" i="4"/>
  <c r="BK646" i="4"/>
  <c r="BL629" i="4"/>
  <c r="BL582" i="4"/>
  <c r="BL558" i="4"/>
  <c r="BL536" i="4"/>
  <c r="BL528" i="4"/>
  <c r="BK504" i="4"/>
  <c r="BL481" i="4"/>
  <c r="BK453" i="4"/>
  <c r="BK433" i="4"/>
  <c r="BL417" i="4"/>
  <c r="BK406" i="4"/>
  <c r="BK392" i="4"/>
  <c r="BL385" i="4"/>
  <c r="BK777" i="4"/>
  <c r="BK769" i="4"/>
  <c r="BL760" i="4"/>
  <c r="BL752" i="4"/>
  <c r="BL744" i="4"/>
  <c r="BL736" i="4"/>
  <c r="BL728" i="4"/>
  <c r="BK705" i="4"/>
  <c r="BK697" i="4"/>
  <c r="BK685" i="4"/>
  <c r="BK677" i="4"/>
  <c r="BL668" i="4"/>
  <c r="BL660" i="4"/>
  <c r="BL648" i="4"/>
  <c r="BK637" i="4"/>
  <c r="BK629" i="4"/>
  <c r="BK621" i="4"/>
  <c r="BK613" i="4"/>
  <c r="BK605" i="4"/>
  <c r="BK597" i="4"/>
  <c r="BK589" i="4"/>
  <c r="BK581" i="4"/>
  <c r="BL785" i="4"/>
  <c r="BL779" i="4"/>
  <c r="BL771" i="4"/>
  <c r="BK760" i="4"/>
  <c r="BK752" i="4"/>
  <c r="BK744" i="4"/>
  <c r="BK736" i="4"/>
  <c r="BK728" i="4"/>
  <c r="BL707" i="4"/>
  <c r="BL699" i="4"/>
  <c r="BK688" i="4"/>
  <c r="BK680" i="4"/>
  <c r="BK672" i="4"/>
  <c r="BK664" i="4"/>
  <c r="BL655" i="4"/>
  <c r="BL647" i="4"/>
  <c r="BL635" i="4"/>
  <c r="BK624" i="4"/>
  <c r="BK616" i="4"/>
  <c r="BL607" i="4"/>
  <c r="BL599" i="4"/>
  <c r="BK787" i="4"/>
  <c r="BK783" i="4"/>
  <c r="BK771" i="4"/>
  <c r="BK763" i="4"/>
  <c r="BK755" i="4"/>
  <c r="BK747" i="4"/>
  <c r="BK739" i="4"/>
  <c r="BK731" i="4"/>
  <c r="BK723" i="4"/>
  <c r="BK703" i="4"/>
  <c r="BK695" i="4"/>
  <c r="BL772" i="4"/>
  <c r="BK737" i="4"/>
  <c r="BL688" i="4"/>
  <c r="BK649" i="4"/>
  <c r="BL616" i="4"/>
  <c r="BL584" i="4"/>
  <c r="BL763" i="4"/>
  <c r="BL731" i="4"/>
  <c r="BL683" i="4"/>
  <c r="BK648" i="4"/>
  <c r="BK608" i="4"/>
  <c r="BL778" i="4"/>
  <c r="BL742" i="4"/>
  <c r="BL698" i="4"/>
  <c r="BK679" i="4"/>
  <c r="BL662" i="4"/>
  <c r="BL646" i="4"/>
  <c r="BK623" i="4"/>
  <c r="BK603" i="4"/>
  <c r="BL761" i="4"/>
  <c r="BL597" i="4"/>
  <c r="BK580" i="4"/>
  <c r="BL535" i="4"/>
  <c r="BK503" i="4"/>
  <c r="BK451" i="4"/>
  <c r="BL420" i="4"/>
  <c r="BL404" i="4"/>
  <c r="BK381" i="4"/>
  <c r="BL729" i="4"/>
  <c r="BL653" i="4"/>
  <c r="BL609" i="4"/>
  <c r="BL574" i="4"/>
  <c r="BL526" i="4"/>
  <c r="BK462" i="4"/>
  <c r="BL434" i="4"/>
  <c r="BL415" i="4"/>
  <c r="BK388" i="4"/>
  <c r="BL701" i="4"/>
  <c r="BK602" i="4"/>
  <c r="BK574" i="4"/>
  <c r="BL529" i="4"/>
  <c r="BL741" i="4"/>
  <c r="BL685" i="4"/>
  <c r="BK638" i="4"/>
  <c r="BL576" i="4"/>
  <c r="BL532" i="4"/>
  <c r="BL485" i="4"/>
  <c r="BK437" i="4"/>
  <c r="BK410" i="4"/>
  <c r="BL395" i="4"/>
  <c r="BL381" i="4"/>
  <c r="BK452" i="4"/>
  <c r="BL376" i="4"/>
  <c r="BK335" i="4"/>
  <c r="BL328" i="4"/>
  <c r="BK320" i="4"/>
  <c r="BL307" i="4"/>
  <c r="BL301" i="4"/>
  <c r="BL289" i="4"/>
  <c r="BL281" i="4"/>
  <c r="BK423" i="4"/>
  <c r="BL396" i="4"/>
  <c r="BL369" i="4"/>
  <c r="BL337" i="4"/>
  <c r="BL327" i="4"/>
  <c r="BL318" i="4"/>
  <c r="BK307" i="4"/>
  <c r="BL300" i="4"/>
  <c r="BK289" i="4"/>
  <c r="BK281" i="4"/>
  <c r="BL272" i="4"/>
  <c r="BK245" i="4"/>
  <c r="BK233" i="4"/>
  <c r="BK220" i="4"/>
  <c r="BL214" i="4"/>
  <c r="BK202" i="4"/>
  <c r="BK411" i="4"/>
  <c r="BK375" i="4"/>
  <c r="BL340" i="4"/>
  <c r="BK331" i="4"/>
  <c r="BK324" i="4"/>
  <c r="BL311" i="4"/>
  <c r="BK304" i="4"/>
  <c r="BK505" i="4"/>
  <c r="BK449" i="4"/>
  <c r="BK415" i="4"/>
  <c r="BL378" i="4"/>
  <c r="BK367" i="4"/>
  <c r="BL335" i="4"/>
  <c r="BL329" i="4"/>
  <c r="BL320" i="4"/>
  <c r="BK311" i="4"/>
  <c r="BL302" i="4"/>
  <c r="BK291" i="4"/>
  <c r="BL282" i="4"/>
  <c r="BL270" i="4"/>
  <c r="BK239" i="4"/>
  <c r="BK231" i="4"/>
  <c r="BL225" i="4"/>
  <c r="BK213" i="4"/>
  <c r="BL291" i="4"/>
  <c r="BK246" i="4"/>
  <c r="BK234" i="4"/>
  <c r="BL226" i="4"/>
  <c r="BL215" i="4"/>
  <c r="BL211" i="4"/>
  <c r="BL207" i="4"/>
  <c r="BL195" i="4"/>
  <c r="BK185" i="4"/>
  <c r="BL179" i="4"/>
  <c r="BK172" i="4"/>
  <c r="BL160" i="4"/>
  <c r="BL152" i="4"/>
  <c r="BK142" i="4"/>
  <c r="H138" i="4" a="1"/>
  <c r="BK761" i="4"/>
  <c r="BK729" i="4"/>
  <c r="BL680" i="4"/>
  <c r="BL640" i="4"/>
  <c r="BL608" i="4"/>
  <c r="BL786" i="4"/>
  <c r="BL755" i="4"/>
  <c r="BL723" i="4"/>
  <c r="BL675" i="4"/>
  <c r="BK636" i="4"/>
  <c r="BK600" i="4"/>
  <c r="BL766" i="4"/>
  <c r="BL734" i="4"/>
  <c r="BL690" i="4"/>
  <c r="BL674" i="4"/>
  <c r="BK655" i="4"/>
  <c r="BL638" i="4"/>
  <c r="BL618" i="4"/>
  <c r="BL598" i="4"/>
  <c r="BK662" i="4"/>
  <c r="BL589" i="4"/>
  <c r="BL575" i="4"/>
  <c r="BK528" i="4"/>
  <c r="BL484" i="4"/>
  <c r="BK436" i="4"/>
  <c r="BK413" i="4"/>
  <c r="BL390" i="4"/>
  <c r="BK750" i="4"/>
  <c r="BK706" i="4"/>
  <c r="BL641" i="4"/>
  <c r="BK587" i="4"/>
  <c r="BK535" i="4"/>
  <c r="BK502" i="4"/>
  <c r="BL452" i="4"/>
  <c r="BK424" i="4"/>
  <c r="BK408" i="4"/>
  <c r="BK778" i="4"/>
  <c r="BL677" i="4"/>
  <c r="BL585" i="4"/>
  <c r="BK552" i="4"/>
  <c r="BL757" i="4"/>
  <c r="BK726" i="4"/>
  <c r="BK666" i="4"/>
  <c r="BK595" i="4"/>
  <c r="BK555" i="4"/>
  <c r="BK525" i="4"/>
  <c r="BK464" i="4"/>
  <c r="BL425" i="4"/>
  <c r="BL409" i="4"/>
  <c r="BL391" i="4"/>
  <c r="BK378" i="4"/>
  <c r="BK383" i="4"/>
  <c r="BK373" i="4"/>
  <c r="BK333" i="4"/>
  <c r="BL325" i="4"/>
  <c r="BL317" i="4"/>
  <c r="BK306" i="4"/>
  <c r="BK298" i="4"/>
  <c r="BK288" i="4"/>
  <c r="BK486" i="4"/>
  <c r="BK419" i="4"/>
  <c r="BL386" i="4"/>
  <c r="BK366" i="4"/>
  <c r="BK332" i="4"/>
  <c r="BK325" i="4"/>
  <c r="BK317" i="4"/>
  <c r="BK305" i="4"/>
  <c r="BL294" i="4"/>
  <c r="BL286" i="4"/>
  <c r="BL280" i="4"/>
  <c r="BK269" i="4"/>
  <c r="BL244" i="4"/>
  <c r="BL232" i="4"/>
  <c r="BL219" i="4"/>
  <c r="BK211" i="4"/>
  <c r="BK458" i="4"/>
  <c r="BL410" i="4"/>
  <c r="BL374" i="4"/>
  <c r="BK337" i="4"/>
  <c r="BL330" i="4"/>
  <c r="BL323" i="4"/>
  <c r="BK310" i="4"/>
  <c r="BL303" i="4"/>
  <c r="BL504" i="4"/>
  <c r="BK434" i="4"/>
  <c r="BK397" i="4"/>
  <c r="BK374" i="4"/>
  <c r="BK340" i="4"/>
  <c r="BK334" i="4"/>
  <c r="BK326" i="4"/>
  <c r="BK319" i="4"/>
  <c r="BK309" i="4"/>
  <c r="BK299" i="4"/>
  <c r="BL288" i="4"/>
  <c r="BK275" i="4"/>
  <c r="BK247" i="4"/>
  <c r="BL238" i="4"/>
  <c r="BK230" i="4"/>
  <c r="BL221" i="4"/>
  <c r="BL212" i="4"/>
  <c r="BL287" i="4"/>
  <c r="BL245" i="4"/>
  <c r="BL233" i="4"/>
  <c r="BK218" i="4"/>
  <c r="BK214" i="4"/>
  <c r="BK210" i="4"/>
  <c r="BK200" i="4"/>
  <c r="BK193" i="4"/>
  <c r="BL184" i="4"/>
  <c r="BL177" i="4"/>
  <c r="BK171" i="4"/>
  <c r="BL158" i="4"/>
  <c r="BL149" i="4"/>
  <c r="BL141" i="4"/>
  <c r="BL137" i="4"/>
  <c r="BL129" i="4"/>
  <c r="BK118" i="4"/>
  <c r="BL109" i="4"/>
  <c r="BL101" i="4"/>
  <c r="BL77" i="4"/>
  <c r="BL70" i="4"/>
  <c r="BL63" i="4"/>
  <c r="BK50" i="4"/>
  <c r="BK43" i="4"/>
  <c r="BK35" i="4"/>
  <c r="BL17" i="4"/>
  <c r="BL9" i="4"/>
  <c r="BL11" i="4"/>
  <c r="BK290" i="4"/>
  <c r="BL275" i="4"/>
  <c r="BL271" i="4"/>
  <c r="BK236" i="4"/>
  <c r="BL220" i="4"/>
  <c r="BK195" i="4"/>
  <c r="BL183" i="4"/>
  <c r="BK176" i="4"/>
  <c r="BL165" i="4"/>
  <c r="BK158" i="4"/>
  <c r="BK149" i="4"/>
  <c r="BK141" i="4"/>
  <c r="BK133" i="4"/>
  <c r="BL124" i="4"/>
  <c r="BL116" i="4"/>
  <c r="BL104" i="4"/>
  <c r="BL84" i="4"/>
  <c r="BL76" i="4"/>
  <c r="BL69" i="4"/>
  <c r="BK52" i="4"/>
  <c r="BL45" i="4"/>
  <c r="BL37" i="4"/>
  <c r="BK29" i="4"/>
  <c r="BK9" i="4"/>
  <c r="BL3" i="4"/>
  <c r="BK221" i="4"/>
  <c r="BK198" i="4"/>
  <c r="BL190" i="4"/>
  <c r="BK175" i="4"/>
  <c r="BK163" i="4"/>
  <c r="BL157" i="4"/>
  <c r="BL150" i="4"/>
  <c r="BL143" i="4"/>
  <c r="E138" i="4" a="1"/>
  <c r="BL131" i="4"/>
  <c r="H124" i="4" a="1"/>
  <c r="BK753" i="4"/>
  <c r="BK721" i="4"/>
  <c r="BL672" i="4"/>
  <c r="BL632" i="4"/>
  <c r="BL600" i="4"/>
  <c r="BK780" i="4"/>
  <c r="BL747" i="4"/>
  <c r="BK700" i="4"/>
  <c r="BL667" i="4"/>
  <c r="BL627" i="4"/>
  <c r="BK592" i="4"/>
  <c r="BL758" i="4"/>
  <c r="BL726" i="4"/>
  <c r="BK687" i="4"/>
  <c r="BK671" i="4"/>
  <c r="BL654" i="4"/>
  <c r="BK635" i="4"/>
  <c r="BK615" i="4"/>
  <c r="BK782" i="4"/>
  <c r="BL661" i="4"/>
  <c r="BK588" i="4"/>
  <c r="BK558" i="4"/>
  <c r="BL527" i="4"/>
  <c r="BK481" i="4"/>
  <c r="BL435" i="4"/>
  <c r="BL412" i="4"/>
  <c r="BK389" i="4"/>
  <c r="BK746" i="4"/>
  <c r="BL705" i="4"/>
  <c r="BL637" i="4"/>
  <c r="BL586" i="4"/>
  <c r="BL534" i="4"/>
  <c r="BL486" i="4"/>
  <c r="BK450" i="4"/>
  <c r="BL423" i="4"/>
  <c r="BK404" i="4"/>
  <c r="BL777" i="4"/>
  <c r="BK622" i="4"/>
  <c r="BK584" i="4"/>
  <c r="BL537" i="4"/>
  <c r="BL753" i="4"/>
  <c r="BL725" i="4"/>
  <c r="BL665" i="4"/>
  <c r="BL594" i="4"/>
  <c r="BL554" i="4"/>
  <c r="BL521" i="4"/>
  <c r="BL463" i="4"/>
  <c r="BK422" i="4"/>
  <c r="BL405" i="4"/>
  <c r="BL389" i="4"/>
  <c r="BK483" i="4"/>
  <c r="BK380" i="4"/>
  <c r="BL366" i="4"/>
  <c r="BL332" i="4"/>
  <c r="BK322" i="4"/>
  <c r="BK316" i="4"/>
  <c r="BL305" i="4"/>
  <c r="BL293" i="4"/>
  <c r="BL283" i="4"/>
  <c r="BK461" i="4"/>
  <c r="BL418" i="4"/>
  <c r="BK376" i="4"/>
  <c r="BK365" i="4"/>
  <c r="BL331" i="4"/>
  <c r="BL324" i="4"/>
  <c r="BL310" i="4"/>
  <c r="BL304" i="4"/>
  <c r="BK293" i="4"/>
  <c r="BL284" i="4"/>
  <c r="BL276" i="4"/>
  <c r="BL268" i="4"/>
  <c r="BK237" i="4"/>
  <c r="BK228" i="4"/>
  <c r="BL218" i="4"/>
  <c r="BL210" i="4"/>
  <c r="BL453" i="4"/>
  <c r="BK393" i="4"/>
  <c r="BK369" i="4"/>
  <c r="BL336" i="4"/>
  <c r="BK327" i="4"/>
  <c r="BL319" i="4"/>
  <c r="BL309" i="4"/>
  <c r="BK300" i="4"/>
  <c r="BK465" i="4"/>
  <c r="BL433" i="4"/>
  <c r="BL380" i="4"/>
  <c r="BL373" i="4"/>
  <c r="BK339" i="4"/>
  <c r="BL333" i="4"/>
  <c r="BK323" i="4"/>
  <c r="BL316" i="4"/>
  <c r="BL306" i="4"/>
  <c r="BL298" i="4"/>
  <c r="BK287" i="4"/>
  <c r="BL274" i="4"/>
  <c r="BL246" i="4"/>
  <c r="BK235" i="4"/>
  <c r="BL229" i="4"/>
  <c r="BK217" i="4"/>
  <c r="BK209" i="4"/>
  <c r="BK248" i="4"/>
  <c r="BK244" i="4"/>
  <c r="BL228" i="4"/>
  <c r="BL217" i="4"/>
  <c r="BL213" i="4"/>
  <c r="BL209" i="4"/>
  <c r="BL199" i="4"/>
  <c r="BL192" i="4"/>
  <c r="BK182" i="4"/>
  <c r="BL176" i="4"/>
  <c r="BK166" i="4"/>
  <c r="BL156" i="4"/>
  <c r="BK146" i="4"/>
  <c r="BK138" i="4"/>
  <c r="BK134" i="4"/>
  <c r="E124" i="4" a="1"/>
  <c r="BL780" i="4"/>
  <c r="BK745" i="4"/>
  <c r="BL700" i="4"/>
  <c r="BK661" i="4"/>
  <c r="BL624" i="4"/>
  <c r="BL592" i="4"/>
  <c r="BK772" i="4"/>
  <c r="BL739" i="4"/>
  <c r="BL691" i="4"/>
  <c r="BL659" i="4"/>
  <c r="BL619" i="4"/>
  <c r="BK784" i="4"/>
  <c r="BL750" i="4"/>
  <c r="BL706" i="4"/>
  <c r="BK682" i="4"/>
  <c r="BK663" i="4"/>
  <c r="BK647" i="4"/>
  <c r="BL626" i="4"/>
  <c r="BL606" i="4"/>
  <c r="BL769" i="4"/>
  <c r="BK598" i="4"/>
  <c r="BL581" i="4"/>
  <c r="BK536" i="4"/>
  <c r="BK506" i="4"/>
  <c r="BK460" i="4"/>
  <c r="BL424" i="4"/>
  <c r="BK405" i="4"/>
  <c r="BL384" i="4"/>
  <c r="BK730" i="4"/>
  <c r="BK654" i="4"/>
  <c r="BL625" i="4"/>
  <c r="BK575" i="4"/>
  <c r="BK527" i="4"/>
  <c r="BL465" i="4"/>
  <c r="BK435" i="4"/>
  <c r="BK416" i="4"/>
  <c r="BK390" i="4"/>
  <c r="BK765" i="4"/>
  <c r="BL613" i="4"/>
  <c r="BL577" i="4"/>
  <c r="BK530" i="4"/>
  <c r="BK742" i="4"/>
  <c r="BK686" i="4"/>
  <c r="BK642" i="4"/>
  <c r="BK577" i="4"/>
  <c r="BK533" i="4"/>
  <c r="BL503" i="4"/>
  <c r="BL451" i="4"/>
  <c r="BL413" i="4"/>
  <c r="BK396" i="4"/>
  <c r="BK386" i="4"/>
  <c r="BL482" i="4"/>
  <c r="BK379" i="4"/>
  <c r="BL338" i="4"/>
  <c r="BK329" i="4"/>
  <c r="BL321" i="4"/>
  <c r="BK312" i="4"/>
  <c r="BK302" i="4"/>
  <c r="BK292" i="4"/>
  <c r="BK282" i="4"/>
  <c r="BL437" i="4"/>
  <c r="BL406" i="4"/>
  <c r="BL375" i="4"/>
  <c r="BK338" i="4"/>
  <c r="BK328" i="4"/>
  <c r="BK321" i="4"/>
  <c r="BL308" i="4"/>
  <c r="BK301" i="4"/>
  <c r="BL290" i="4"/>
  <c r="BK283" i="4"/>
  <c r="BK273" i="4"/>
  <c r="BL248" i="4"/>
  <c r="BL236" i="4"/>
  <c r="BL227" i="4"/>
  <c r="BK215" i="4"/>
  <c r="BK207" i="4"/>
  <c r="BK426" i="4"/>
  <c r="BL392" i="4"/>
  <c r="BL368" i="4"/>
  <c r="BL334" i="4"/>
  <c r="BL326" i="4"/>
  <c r="BK318" i="4"/>
  <c r="BK308" i="4"/>
  <c r="BL299" i="4"/>
  <c r="BL464" i="4"/>
  <c r="BL422" i="4"/>
  <c r="BL379" i="4"/>
  <c r="BK368" i="4"/>
  <c r="BK336" i="4"/>
  <c r="BK330" i="4"/>
  <c r="BL322" i="4"/>
  <c r="BL312" i="4"/>
  <c r="BK303" i="4"/>
  <c r="BL292" i="4"/>
  <c r="BK285" i="4"/>
  <c r="BK271" i="4"/>
  <c r="BK243" i="4"/>
  <c r="BL234" i="4"/>
  <c r="BK226" i="4"/>
  <c r="BL216" i="4"/>
  <c r="BL208" i="4"/>
  <c r="BL247" i="4"/>
  <c r="BL243" i="4"/>
  <c r="BK227" i="4"/>
  <c r="BK216" i="4"/>
  <c r="BK212" i="4"/>
  <c r="BK208" i="4"/>
  <c r="BK196" i="4"/>
  <c r="BK189" i="4"/>
  <c r="BL181" i="4"/>
  <c r="BK174" i="4"/>
  <c r="BK164" i="4"/>
  <c r="BL154" i="4"/>
  <c r="BL145" i="4"/>
  <c r="N138" i="4" a="1"/>
  <c r="BL133" i="4"/>
  <c r="BK122" i="4"/>
  <c r="BK114" i="4"/>
  <c r="BL105" i="4"/>
  <c r="BK82" i="4"/>
  <c r="BL73" i="4"/>
  <c r="BL66" i="4"/>
  <c r="BK53" i="4"/>
  <c r="BK47" i="4"/>
  <c r="BK39" i="4"/>
  <c r="BK31" i="4"/>
  <c r="BL13" i="4"/>
  <c r="BK130" i="4"/>
  <c r="BK106" i="4"/>
  <c r="BK74" i="4"/>
  <c r="BK60" i="4"/>
  <c r="BL42" i="4"/>
  <c r="BK14" i="4"/>
  <c r="BK2" i="4"/>
  <c r="BK286" i="4"/>
  <c r="BL273" i="4"/>
  <c r="BK268" i="4"/>
  <c r="BK219" i="4"/>
  <c r="BL191" i="4"/>
  <c r="BK177" i="4"/>
  <c r="BL163" i="4"/>
  <c r="BK154" i="4"/>
  <c r="BL144" i="4"/>
  <c r="BL132" i="4"/>
  <c r="BL120" i="4"/>
  <c r="BK105" i="4"/>
  <c r="BK81" i="4"/>
  <c r="BL72" i="4"/>
  <c r="BL62" i="4"/>
  <c r="BK42" i="4"/>
  <c r="BL33" i="4"/>
  <c r="BK13" i="4"/>
  <c r="BK284" i="4"/>
  <c r="BL202" i="4"/>
  <c r="BK191" i="4"/>
  <c r="BK173" i="4"/>
  <c r="BL161" i="4"/>
  <c r="BL151" i="4"/>
  <c r="BK140" i="4"/>
  <c r="BL135" i="4"/>
  <c r="BK124" i="4"/>
  <c r="BK116" i="4"/>
  <c r="BL107" i="4"/>
  <c r="BK84" i="4"/>
  <c r="BL75" i="4"/>
  <c r="BL65" i="4"/>
  <c r="BK51" i="4"/>
  <c r="BK41" i="4"/>
  <c r="BK33" i="4"/>
  <c r="BK26" i="4"/>
  <c r="BL22" i="4"/>
  <c r="BL18" i="4"/>
  <c r="BK276" i="4"/>
  <c r="BK225" i="4"/>
  <c r="BK197" i="4"/>
  <c r="BK190" i="4"/>
  <c r="BK180" i="4"/>
  <c r="BL171" i="4"/>
  <c r="BK159" i="4"/>
  <c r="BK151" i="4"/>
  <c r="BK143" i="4"/>
  <c r="BK135" i="4"/>
  <c r="BK127" i="4"/>
  <c r="BL118" i="4"/>
  <c r="BL110" i="4"/>
  <c r="BL102" i="4"/>
  <c r="BL74" i="4"/>
  <c r="BK65" i="4"/>
  <c r="BK54" i="4"/>
  <c r="BL47" i="4"/>
  <c r="BL39" i="4"/>
  <c r="BL31" i="4"/>
  <c r="BK22" i="4"/>
  <c r="BK18" i="4"/>
  <c r="BL10" i="4"/>
  <c r="BK128" i="4"/>
  <c r="BK120" i="4"/>
  <c r="BL111" i="4"/>
  <c r="BK80" i="4"/>
  <c r="BL61" i="4"/>
  <c r="BL28" i="4"/>
  <c r="BK3" i="4"/>
  <c r="BK201" i="4"/>
  <c r="BL174" i="4"/>
  <c r="BK139" i="4"/>
  <c r="BL106" i="4"/>
  <c r="BK61" i="4"/>
  <c r="BL35" i="4"/>
  <c r="BL81" i="4"/>
  <c r="BK229" i="4"/>
  <c r="BK156" i="4"/>
  <c r="BL108" i="4"/>
  <c r="BK34" i="4"/>
  <c r="BL194" i="4"/>
  <c r="BK144" i="4"/>
  <c r="BL119" i="4"/>
  <c r="BL68" i="4"/>
  <c r="BL27" i="4"/>
  <c r="BK294" i="4"/>
  <c r="BL182" i="4"/>
  <c r="BL146" i="4"/>
  <c r="BK111" i="4"/>
  <c r="BL67" i="4"/>
  <c r="BK40" i="4"/>
  <c r="BK11" i="4"/>
  <c r="BL121" i="4"/>
  <c r="BK102" i="4"/>
  <c r="BK71" i="4"/>
  <c r="BL52" i="4"/>
  <c r="BL38" i="4"/>
  <c r="BK10" i="4"/>
  <c r="BK4" i="4"/>
  <c r="BL285" i="4"/>
  <c r="BK272" i="4"/>
  <c r="BL235" i="4"/>
  <c r="BK199" i="4"/>
  <c r="BK184" i="4"/>
  <c r="BL175" i="4"/>
  <c r="BL162" i="4"/>
  <c r="BK152" i="4"/>
  <c r="BL140" i="4"/>
  <c r="BK129" i="4"/>
  <c r="BK117" i="4"/>
  <c r="BK101" i="4"/>
  <c r="BL80" i="4"/>
  <c r="BK70" i="4"/>
  <c r="BL51" i="4"/>
  <c r="BL41" i="4"/>
  <c r="BK30" i="4"/>
  <c r="BL4" i="4"/>
  <c r="BK238" i="4"/>
  <c r="BL201" i="4"/>
  <c r="BK183" i="4"/>
  <c r="BK167" i="4"/>
  <c r="BL159" i="4"/>
  <c r="BK148" i="4"/>
  <c r="BL139" i="4"/>
  <c r="BK132" i="4"/>
  <c r="BL123" i="4"/>
  <c r="BL115" i="4"/>
  <c r="BK104" i="4"/>
  <c r="BL83" i="4"/>
  <c r="BK72" i="4"/>
  <c r="BK62" i="4"/>
  <c r="BL48" i="4"/>
  <c r="BL40" i="4"/>
  <c r="BL32" i="4"/>
  <c r="BL25" i="4"/>
  <c r="BL21" i="4"/>
  <c r="BL15" i="4"/>
  <c r="BL239" i="4"/>
  <c r="BK203" i="4"/>
  <c r="BL196" i="4"/>
  <c r="BL189" i="4"/>
  <c r="BK178" i="4"/>
  <c r="BL166" i="4"/>
  <c r="BK157" i="4"/>
  <c r="BK150" i="4"/>
  <c r="BL142" i="4"/>
  <c r="BL134" i="4"/>
  <c r="BK123" i="4"/>
  <c r="BK115" i="4"/>
  <c r="BK107" i="4"/>
  <c r="BK83" i="4"/>
  <c r="BL71" i="4"/>
  <c r="BL64" i="4"/>
  <c r="BL53" i="4"/>
  <c r="BK44" i="4"/>
  <c r="BK36" i="4"/>
  <c r="BK28" i="4"/>
  <c r="BK21" i="4"/>
  <c r="BK15" i="4"/>
  <c r="BL6" i="4"/>
  <c r="BL117" i="4"/>
  <c r="BL85" i="4"/>
  <c r="BK67" i="4"/>
  <c r="BL49" i="4"/>
  <c r="BL34" i="4"/>
  <c r="BK6" i="4"/>
  <c r="BK7" i="4"/>
  <c r="BK280" i="4"/>
  <c r="BK270" i="4"/>
  <c r="BL230" i="4"/>
  <c r="BL198" i="4"/>
  <c r="BK181" i="4"/>
  <c r="BL173" i="4"/>
  <c r="BK160" i="4"/>
  <c r="BL148" i="4"/>
  <c r="BK137" i="4"/>
  <c r="BL128" i="4"/>
  <c r="BK109" i="4"/>
  <c r="BL86" i="4"/>
  <c r="BK77" i="4"/>
  <c r="BK66" i="4"/>
  <c r="BK49" i="4"/>
  <c r="BK38" i="4"/>
  <c r="BK17" i="4"/>
  <c r="BK16" i="4"/>
  <c r="BL237" i="4"/>
  <c r="BL197" i="4"/>
  <c r="BL180" i="4"/>
  <c r="BK165" i="4"/>
  <c r="BL155" i="4"/>
  <c r="BL147" i="4"/>
  <c r="K138" i="4" a="1"/>
  <c r="BL103" i="4"/>
  <c r="BK69" i="4"/>
  <c r="BK45" i="4"/>
  <c r="BK37" i="4"/>
  <c r="BK24" i="4"/>
  <c r="BL20" i="4"/>
  <c r="BK232" i="4"/>
  <c r="BK194" i="4"/>
  <c r="BL185" i="4"/>
  <c r="BL164" i="4"/>
  <c r="BK155" i="4"/>
  <c r="BK147" i="4"/>
  <c r="BK131" i="4"/>
  <c r="BL122" i="4"/>
  <c r="BL114" i="4"/>
  <c r="BL82" i="4"/>
  <c r="BK68" i="4"/>
  <c r="BL50" i="4"/>
  <c r="BL43" i="4"/>
  <c r="BK27" i="4"/>
  <c r="BK20" i="4"/>
  <c r="BL14" i="4"/>
  <c r="BK110" i="4"/>
  <c r="BK64" i="4"/>
  <c r="BL46" i="4"/>
  <c r="BL30" i="4"/>
  <c r="BK5" i="4"/>
  <c r="BL2" i="4"/>
  <c r="BK274" i="4"/>
  <c r="BL269" i="4"/>
  <c r="BK192" i="4"/>
  <c r="BK179" i="4"/>
  <c r="BL167" i="4"/>
  <c r="BK145" i="4"/>
  <c r="BL136" i="4"/>
  <c r="BK121" i="4"/>
  <c r="BK85" i="4"/>
  <c r="BK73" i="4"/>
  <c r="BK63" i="4"/>
  <c r="BK46" i="4"/>
  <c r="BL16" i="4"/>
  <c r="BL7" i="4"/>
  <c r="BL203" i="4"/>
  <c r="BL178" i="4"/>
  <c r="BK162" i="4"/>
  <c r="BL153" i="4"/>
  <c r="BK136" i="4"/>
  <c r="BL127" i="4"/>
  <c r="BK108" i="4"/>
  <c r="BK86" i="4"/>
  <c r="BK76" i="4"/>
  <c r="BL54" i="4"/>
  <c r="BL44" i="4"/>
  <c r="BL36" i="4"/>
  <c r="BK23" i="4"/>
  <c r="BL19" i="4"/>
  <c r="BL231" i="4"/>
  <c r="BL200" i="4"/>
  <c r="BL193" i="4"/>
  <c r="BL172" i="4"/>
  <c r="BK161" i="4"/>
  <c r="BK153" i="4"/>
  <c r="BL138" i="4"/>
  <c r="BL130" i="4"/>
  <c r="BK119" i="4"/>
  <c r="BK103" i="4"/>
  <c r="BK75" i="4"/>
  <c r="BL60" i="4"/>
  <c r="BK48" i="4"/>
  <c r="BK32" i="4"/>
  <c r="BK25" i="4"/>
  <c r="BK19" i="4"/>
  <c r="BE754" i="4" l="1"/>
  <c r="K138" i="4"/>
  <c r="K130" i="4" s="1"/>
  <c r="BE49" i="4" s="1"/>
  <c r="N138" i="4"/>
  <c r="N130" i="4" s="1"/>
  <c r="BE50" i="4" s="1"/>
  <c r="E124" i="4"/>
  <c r="E116" i="4" s="1"/>
  <c r="BF38" i="4" s="1"/>
  <c r="H124" i="4"/>
  <c r="H116" i="4" s="1"/>
  <c r="BE39" i="4" s="1"/>
  <c r="E138" i="4"/>
  <c r="E130" i="4" s="1"/>
  <c r="BF47" i="4" s="1"/>
  <c r="H138" i="4"/>
  <c r="H130" i="4" s="1"/>
  <c r="BE48" i="4" s="1"/>
  <c r="BF749" i="4"/>
  <c r="BE326" i="4"/>
  <c r="BE316" i="4"/>
  <c r="O322" i="4"/>
  <c r="BF330" i="4" s="1"/>
  <c r="BE322" i="4"/>
  <c r="BF323" i="4"/>
  <c r="BE325" i="4"/>
  <c r="BE328" i="4"/>
  <c r="BE288" i="4"/>
  <c r="K322" i="4" a="1"/>
  <c r="BE280" i="4"/>
  <c r="BF280" i="4"/>
  <c r="BE200" i="4"/>
  <c r="BE290" i="4"/>
  <c r="BF290" i="4"/>
  <c r="BE201" i="4"/>
  <c r="BE291" i="4"/>
  <c r="BF291" i="4"/>
  <c r="K322" i="4"/>
  <c r="BE294" i="4" s="1"/>
  <c r="BE289" i="4"/>
  <c r="BF289" i="4"/>
  <c r="BF285" i="4"/>
  <c r="BE287" i="4"/>
  <c r="BF287" i="4"/>
  <c r="K298" i="4"/>
  <c r="BF203" i="4" s="1"/>
  <c r="BE293" i="4"/>
  <c r="BF293" i="4"/>
  <c r="BE321" i="4"/>
  <c r="BF324" i="4"/>
  <c r="BE320" i="4"/>
  <c r="BE229" i="4"/>
  <c r="BF319" i="4"/>
  <c r="BE227" i="4"/>
  <c r="BE226" i="4"/>
  <c r="BE235" i="4"/>
  <c r="BF235" i="4"/>
  <c r="BF228" i="4"/>
  <c r="BE236" i="4"/>
  <c r="BF236" i="4"/>
  <c r="BE330" i="4"/>
  <c r="BE225" i="4"/>
  <c r="BF225" i="4"/>
  <c r="BE238" i="4"/>
  <c r="BF238" i="4"/>
  <c r="BE237" i="4"/>
  <c r="BF237" i="4"/>
  <c r="BE233" i="4"/>
  <c r="BF233" i="4"/>
  <c r="O298" i="4"/>
  <c r="BE239" i="4" s="1"/>
  <c r="BE232" i="4"/>
  <c r="BF232" i="4"/>
  <c r="BE231" i="4"/>
  <c r="BF231" i="4"/>
  <c r="BF234" i="4"/>
  <c r="BE234" i="4"/>
  <c r="BE230" i="4"/>
  <c r="BF230" i="4"/>
  <c r="BE198" i="4"/>
  <c r="BF198" i="4"/>
  <c r="BF202" i="4"/>
  <c r="BE202" i="4"/>
  <c r="BF199" i="4"/>
  <c r="BE199" i="4"/>
  <c r="BE189" i="4"/>
  <c r="BF189" i="4"/>
  <c r="BE695" i="4"/>
  <c r="BF695" i="4"/>
  <c r="BF698" i="4"/>
  <c r="BE698" i="4"/>
  <c r="BF536" i="4"/>
  <c r="BE536" i="4"/>
  <c r="BE691" i="4"/>
  <c r="BF691" i="4"/>
  <c r="BF700" i="4"/>
  <c r="BE700" i="4"/>
  <c r="BF609" i="4"/>
  <c r="BE609" i="4"/>
  <c r="BF694" i="4"/>
  <c r="BE694" i="4"/>
  <c r="BF692" i="4"/>
  <c r="BE692" i="4"/>
  <c r="BF589" i="4"/>
  <c r="BE589" i="4"/>
  <c r="BE699" i="4"/>
  <c r="BF699" i="4"/>
  <c r="BF633" i="4"/>
  <c r="BE633" i="4"/>
  <c r="BF137" i="4"/>
  <c r="BE137" i="4"/>
  <c r="BF40" i="4"/>
  <c r="BE40" i="4"/>
  <c r="BE41" i="4"/>
  <c r="BF41" i="4"/>
  <c r="BF697" i="4"/>
  <c r="BE697" i="4"/>
  <c r="BF690" i="4"/>
  <c r="BE690" i="4"/>
  <c r="BF693" i="4"/>
  <c r="BE693" i="4"/>
  <c r="BF668" i="4"/>
  <c r="BE668" i="4"/>
  <c r="J169" i="4"/>
  <c r="BF77" i="4"/>
  <c r="BE77" i="4"/>
  <c r="J183" i="4"/>
  <c r="BE124" i="4"/>
  <c r="BF124" i="4"/>
  <c r="BE38" i="4" l="1"/>
  <c r="BF49" i="4"/>
  <c r="BE47" i="4"/>
  <c r="BF50" i="4"/>
  <c r="BF48" i="4"/>
  <c r="BF39" i="4"/>
  <c r="BE203" i="4"/>
  <c r="BF294" i="4"/>
  <c r="BF239" i="4"/>
  <c r="BF642" i="4"/>
  <c r="BE642" i="4"/>
  <c r="BF555" i="4"/>
  <c r="BE555" i="4"/>
</calcChain>
</file>

<file path=xl/metadata.xml><?xml version="1.0" encoding="utf-8"?>
<metadata xmlns="http://schemas.openxmlformats.org/spreadsheetml/2006/main">
  <metadataTypes count="1">
    <metadataType name="XLDAPR" minSupportedVersion="120000" copy="1" pasteAll="1" pasteValues="1" merge="1" splitFirst="1" rowColShift="1" clearFormats="1" clearComments="1" assign="1" coerce="1" cellMeta="1"/>
  </metadataTypes>
  <futureMetadata name="XLDAPR" count="1">
    <bk>
      <extLst>
        <ext xmlns:xda="http://schemas.microsoft.com/office/spreadsheetml/2017/dynamicarray"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<sst xmlns="http://schemas.openxmlformats.org/spreadsheetml/2006/main" count="4701" uniqueCount="1960">
  <si>
    <t>ALL</t>
  </si>
  <si>
    <t>Instructions for filling Excel Form</t>
  </si>
  <si>
    <t>Use MS Excel Version 2021+ / Office 365 to edit this excel. 
Some of the excel features are not supported in older versions of MS Excel. This may result into unwanted/ incorrect data interpretation and may result in to parsing failures or business validation failures.</t>
  </si>
  <si>
    <r>
      <rPr>
        <sz val="12"/>
        <color rgb="FF000000"/>
        <rFont val="Aptos Display"/>
        <family val="2"/>
      </rPr>
      <t xml:space="preserve">This is a </t>
    </r>
    <r>
      <rPr>
        <b/>
        <sz val="12"/>
        <color rgb="FF000000"/>
        <rFont val="Aptos Display"/>
        <family val="2"/>
      </rPr>
      <t>Protected</t>
    </r>
    <r>
      <rPr>
        <sz val="12"/>
        <color rgb="FF000000"/>
        <rFont val="Aptos Display"/>
        <family val="2"/>
      </rPr>
      <t xml:space="preserve"> Excel. Do not attempt to modify structure / formatting of the excel.</t>
    </r>
  </si>
  <si>
    <r>
      <rPr>
        <sz val="12"/>
        <color rgb="FF000000"/>
        <rFont val="Aptos Display"/>
        <family val="2"/>
      </rPr>
      <t xml:space="preserve">Please refrain from using </t>
    </r>
    <r>
      <rPr>
        <b/>
        <sz val="12"/>
        <color rgb="FF000000"/>
        <rFont val="Aptos Display"/>
        <family val="2"/>
      </rPr>
      <t>Cut/Copy/Paste</t>
    </r>
    <r>
      <rPr>
        <sz val="12"/>
        <color rgb="FF000000"/>
        <rFont val="Aptos Display"/>
        <family val="2"/>
      </rPr>
      <t xml:space="preserve"> operations. These may cause </t>
    </r>
    <r>
      <rPr>
        <b/>
        <sz val="12"/>
        <color rgb="FF000000"/>
        <rFont val="Aptos Display"/>
        <family val="2"/>
      </rPr>
      <t>loss modification of internal calculations/formulas</t>
    </r>
    <r>
      <rPr>
        <sz val="12"/>
        <color rgb="FF000000"/>
        <rFont val="Aptos Display"/>
        <family val="2"/>
      </rPr>
      <t xml:space="preserve"> and will result into mal-formed data in the excel file. 
This may result in to upload failure or incorrect data upload/filing.</t>
    </r>
  </si>
  <si>
    <t>Excel data validations: Basic data validations are enforced in excel.</t>
  </si>
  <si>
    <t>Following are some examples of basic data validations –</t>
  </si>
  <si>
    <r>
      <rPr>
        <sz val="12"/>
        <color rgb="FF000000"/>
        <rFont val="Aptos Display"/>
        <family val="2"/>
      </rPr>
      <t xml:space="preserve"> i.</t>
    </r>
    <r>
      <rPr>
        <b/>
        <sz val="12"/>
        <color rgb="FF000000"/>
        <rFont val="Times New Roman"/>
        <family val="1"/>
      </rPr>
      <t xml:space="preserve"> </t>
    </r>
    <r>
      <rPr>
        <sz val="12"/>
        <color rgb="FF000000"/>
        <rFont val="Aptos Display"/>
        <family val="2"/>
      </rPr>
      <t xml:space="preserve">Amount fields must be between </t>
    </r>
    <r>
      <rPr>
        <b/>
        <sz val="12"/>
        <color rgb="FF000000"/>
        <rFont val="Aptos Display"/>
        <family val="2"/>
      </rPr>
      <t>-999999999999999.99 and 999999999999999.99</t>
    </r>
  </si>
  <si>
    <r>
      <rPr>
        <sz val="12"/>
        <color rgb="FF000000"/>
        <rFont val="Aptos Display"/>
        <family val="2"/>
      </rPr>
      <t xml:space="preserve"> ii.</t>
    </r>
    <r>
      <rPr>
        <b/>
        <sz val="12"/>
        <color rgb="FF000000"/>
        <rFont val="Times New Roman"/>
        <family val="1"/>
      </rPr>
      <t xml:space="preserve"> </t>
    </r>
    <r>
      <rPr>
        <sz val="12"/>
        <color rgb="FF000000"/>
        <rFont val="Aptos Display"/>
        <family val="2"/>
      </rPr>
      <t>Text fields with length validations (</t>
    </r>
    <r>
      <rPr>
        <b/>
        <sz val="12"/>
        <color rgb="FF000000"/>
        <rFont val="Aptos Display"/>
        <family val="2"/>
      </rPr>
      <t>maximum 250/500 characters</t>
    </r>
    <r>
      <rPr>
        <sz val="12"/>
        <color rgb="FF000000"/>
        <rFont val="Aptos Display"/>
        <family val="2"/>
      </rPr>
      <t>) etc.</t>
    </r>
  </si>
  <si>
    <r>
      <rPr>
        <sz val="12"/>
        <color rgb="FF000000"/>
        <rFont val="Aptos Display"/>
        <family val="2"/>
      </rPr>
      <t>'</t>
    </r>
    <r>
      <rPr>
        <b/>
        <sz val="12"/>
        <color rgb="FF000000"/>
        <rFont val="Aptos Display"/>
        <family val="2"/>
      </rPr>
      <t>0' (zero)</t>
    </r>
    <r>
      <rPr>
        <sz val="12"/>
        <color rgb="FF000000"/>
        <rFont val="Aptos Display"/>
        <family val="2"/>
      </rPr>
      <t xml:space="preserve"> is considered as a valid value. If user does not want to provide any value, then user should leave the field blank.</t>
    </r>
  </si>
  <si>
    <r>
      <rPr>
        <sz val="12"/>
        <color rgb="FF000000"/>
        <rFont val="Aptos Display"/>
        <family val="2"/>
      </rPr>
      <t xml:space="preserve">Fields marked in </t>
    </r>
    <r>
      <rPr>
        <b/>
        <sz val="12"/>
        <color rgb="FF000000"/>
        <rFont val="Aptos Display"/>
        <family val="2"/>
      </rPr>
      <t>Grey</t>
    </r>
    <r>
      <rPr>
        <sz val="12"/>
        <color rgb="FF000000"/>
        <rFont val="Aptos Display"/>
        <family val="2"/>
      </rPr>
      <t xml:space="preserve"> colour are read only fields. User will not be able to edit these fields.</t>
    </r>
  </si>
  <si>
    <r>
      <rPr>
        <sz val="12"/>
        <color rgb="FF000000"/>
        <rFont val="Aptos Display"/>
        <family val="2"/>
      </rPr>
      <t>Fields marked in</t>
    </r>
    <r>
      <rPr>
        <b/>
        <sz val="12"/>
        <color rgb="FF000000"/>
        <rFont val="Aptos Display"/>
        <family val="2"/>
      </rPr>
      <t xml:space="preserve"> Blue</t>
    </r>
    <r>
      <rPr>
        <sz val="12"/>
        <color rgb="FF000000"/>
        <rFont val="Aptos Display"/>
        <family val="2"/>
      </rPr>
      <t xml:space="preserve"> colour are editable fields. User should enter a valid value.</t>
    </r>
  </si>
  <si>
    <r>
      <rPr>
        <sz val="12"/>
        <color rgb="FF000000"/>
        <rFont val="Aptos Display"/>
        <family val="2"/>
      </rPr>
      <t xml:space="preserve">Please enter date in </t>
    </r>
    <r>
      <rPr>
        <b/>
        <sz val="12"/>
        <color rgb="FF000000"/>
        <rFont val="Aptos Display"/>
        <family val="2"/>
      </rPr>
      <t>DD/MM/YYYY</t>
    </r>
    <r>
      <rPr>
        <sz val="12"/>
        <color rgb="FF000000"/>
        <rFont val="Aptos Display"/>
        <family val="2"/>
      </rPr>
      <t xml:space="preserve"> Format</t>
    </r>
  </si>
  <si>
    <t>After filling in all the data and uploading the excel, the Excel will be validated for-</t>
  </si>
  <si>
    <r>
      <rPr>
        <b/>
        <sz val="12"/>
        <color rgb="FF000000"/>
        <rFont val="Aptos Display"/>
        <family val="2"/>
      </rPr>
      <t>a.</t>
    </r>
    <r>
      <rPr>
        <sz val="12"/>
        <color rgb="FF000000"/>
        <rFont val="Times New Roman"/>
        <family val="1"/>
      </rPr>
      <t> </t>
    </r>
    <r>
      <rPr>
        <b/>
        <sz val="12"/>
        <color rgb="FF000000"/>
        <rFont val="Aptos Display"/>
        <family val="2"/>
      </rPr>
      <t>Malicious content</t>
    </r>
    <r>
      <rPr>
        <sz val="12"/>
        <color rgb="FF000000"/>
        <rFont val="Aptos Display"/>
        <family val="2"/>
      </rPr>
      <t xml:space="preserve"> - Do not attempt to </t>
    </r>
    <r>
      <rPr>
        <b/>
        <sz val="12"/>
        <color rgb="FF000000"/>
        <rFont val="Aptos Display"/>
        <family val="2"/>
      </rPr>
      <t>alter the format</t>
    </r>
    <r>
      <rPr>
        <sz val="12"/>
        <color rgb="FF000000"/>
        <rFont val="Aptos Display"/>
        <family val="2"/>
      </rPr>
      <t xml:space="preserve">, add any </t>
    </r>
    <r>
      <rPr>
        <b/>
        <sz val="12"/>
        <color rgb="FF000000"/>
        <rFont val="Aptos Display"/>
        <family val="2"/>
      </rPr>
      <t>macros</t>
    </r>
    <r>
      <rPr>
        <sz val="12"/>
        <color rgb="FF000000"/>
        <rFont val="Aptos Display"/>
        <family val="2"/>
      </rPr>
      <t xml:space="preserve"> to the excel. (Macros are not allowed)</t>
    </r>
  </si>
  <si>
    <t xml:space="preserve">b. Version number -   User should update the latest downloaded file and upload the same. Every time user submits the form in offline portal, new excel gets generated with new version number. </t>
  </si>
  <si>
    <t>c. Excel validations -  Every time user uploads the filled excel, it will be validated for integrity and structure of the excel. If case the validations fail, user will not be able to proceed with the file and is expected to 
   download the latest file, fill it and resubmit.</t>
  </si>
  <si>
    <r>
      <rPr>
        <b/>
        <sz val="12"/>
        <color rgb="FF000000"/>
        <rFont val="Aptos Display"/>
        <family val="2"/>
      </rPr>
      <t>Data Enrichment</t>
    </r>
    <r>
      <rPr>
        <sz val="12"/>
        <color rgb="FF000000"/>
        <rFont val="Aptos Display"/>
        <family val="2"/>
      </rPr>
      <t xml:space="preserve"> - After uploading the excel, data enrichment will be performed it two phases - </t>
    </r>
  </si>
  <si>
    <t>a. Before business validations - Populating data based on key fields. For example - Populating product details depending on product code, company details using CIN, director details using din  
   etc. 
   Any failures / errors in this scenario will result in upload failure and user will be prompted to correct those errors. 
   *The Business validations will trigger only when all such enrichment errors are resolved.
   Please refer to below mentioned list of fields specific to this form and make sure that all the fields are filled with proper data before uploading the excel.</t>
  </si>
  <si>
    <t>b. After business validation - Adjusting the date time to corrected format for PDF generations, clearing unwanted data etc. Any failures in this scenario will result into technical error. 
   In this scenario user is requested to connect with support to resolve the issue</t>
  </si>
  <si>
    <r>
      <rPr>
        <b/>
        <sz val="12"/>
        <color rgb="FF000000"/>
        <rFont val="Aptos Display"/>
        <family val="2"/>
      </rPr>
      <t>Business validations</t>
    </r>
    <r>
      <rPr>
        <sz val="12"/>
        <color rgb="FF000000"/>
        <rFont val="Aptos Display"/>
        <family val="2"/>
      </rPr>
      <t xml:space="preserve"> - After uploading the excel, business validations will be performed to validate the data according to the business / functional rules specified by the Honourable Ministry of Corporate Affairs.</t>
    </r>
  </si>
  <si>
    <r>
      <rPr>
        <b/>
        <sz val="12"/>
        <color rgb="FF000000"/>
        <rFont val="Aptos Display"/>
        <family val="2"/>
      </rPr>
      <t>a.</t>
    </r>
    <r>
      <rPr>
        <sz val="12"/>
        <color rgb="FF000000"/>
        <rFont val="Times New Roman"/>
        <family val="1"/>
      </rPr>
      <t xml:space="preserve"> </t>
    </r>
    <r>
      <rPr>
        <sz val="12"/>
        <color rgb="FF000000"/>
        <rFont val="Aptos Display"/>
        <family val="2"/>
      </rPr>
      <t>If any of the rules fail, an error text file will be generated which user can download.</t>
    </r>
  </si>
  <si>
    <r>
      <rPr>
        <b/>
        <sz val="12"/>
        <color rgb="FF000000"/>
        <rFont val="Aptos Display"/>
        <family val="2"/>
      </rPr>
      <t>b.</t>
    </r>
    <r>
      <rPr>
        <sz val="12"/>
        <color rgb="FF000000"/>
        <rFont val="Times New Roman"/>
        <family val="1"/>
      </rPr>
      <t xml:space="preserve"> </t>
    </r>
    <r>
      <rPr>
        <sz val="12"/>
        <color rgb="FF000000"/>
        <rFont val="Aptos Display"/>
        <family val="2"/>
      </rPr>
      <t>User will have to fix the errors specified in the text file and re-upload the updated excel file.</t>
    </r>
  </si>
  <si>
    <r>
      <rPr>
        <b/>
        <sz val="12"/>
        <color rgb="FF000000"/>
        <rFont val="Aptos Display"/>
        <family val="2"/>
      </rPr>
      <t>c.</t>
    </r>
    <r>
      <rPr>
        <sz val="12"/>
        <color rgb="FF000000"/>
        <rFont val="Times New Roman"/>
        <family val="1"/>
      </rPr>
      <t xml:space="preserve"> </t>
    </r>
    <r>
      <rPr>
        <sz val="12"/>
        <color rgb="FF000000"/>
        <rFont val="Aptos Display"/>
        <family val="2"/>
      </rPr>
      <t xml:space="preserve">Steps </t>
    </r>
    <r>
      <rPr>
        <b/>
        <sz val="12"/>
        <color rgb="FF000000"/>
        <rFont val="Aptos Display"/>
        <family val="2"/>
      </rPr>
      <t>a</t>
    </r>
    <r>
      <rPr>
        <sz val="12"/>
        <color rgb="FF000000"/>
        <rFont val="Aptos Display"/>
        <family val="2"/>
      </rPr>
      <t xml:space="preserve"> and </t>
    </r>
    <r>
      <rPr>
        <b/>
        <sz val="12"/>
        <color rgb="FF000000"/>
        <rFont val="Aptos Display"/>
        <family val="2"/>
      </rPr>
      <t>b</t>
    </r>
    <r>
      <rPr>
        <sz val="12"/>
        <color rgb="FF000000"/>
        <rFont val="Aptos Display"/>
        <family val="2"/>
      </rPr>
      <t xml:space="preserve"> will be repeated un-till all the business validation errors are fixed by the user.</t>
    </r>
  </si>
  <si>
    <t>After successful upload of the excel, user will then be prompted to update the declaration section on the portal and proceed with further filing journey.</t>
  </si>
  <si>
    <t>Business validations will be triggered only after valid data is filled in below mentioned fields before uploading the excel</t>
  </si>
  <si>
    <t>AOC4</t>
  </si>
  <si>
    <r>
      <rPr>
        <sz val="12"/>
        <color rgb="FF000000"/>
        <rFont val="Aptos Display"/>
        <family val="2"/>
      </rPr>
      <t xml:space="preserve">Please enter valid </t>
    </r>
    <r>
      <rPr>
        <b/>
        <sz val="12"/>
        <color rgb="FF000000"/>
        <rFont val="Aptos Display"/>
        <family val="2"/>
      </rPr>
      <t>Product or service category code (ITC/ NPCS 4 digit code)</t>
    </r>
    <r>
      <rPr>
        <sz val="12"/>
        <color rgb="FF000000"/>
        <rFont val="Aptos Display"/>
        <family val="2"/>
      </rPr>
      <t xml:space="preserve"> under IV Details related to principal products or services of the company for all the applicable rows if 
*Total number of product/ services category(ies) is greater than zero</t>
    </r>
  </si>
  <si>
    <t>2</t>
  </si>
  <si>
    <r>
      <rPr>
        <sz val="12"/>
        <color rgb="FF000000"/>
        <rFont val="Aptos Display"/>
        <family val="2"/>
      </rPr>
      <t xml:space="preserve">Please enter valid </t>
    </r>
    <r>
      <rPr>
        <b/>
        <sz val="12"/>
        <color rgb="FF000000"/>
        <rFont val="Aptos Display"/>
        <family val="2"/>
      </rPr>
      <t>*Director identification number of the director; or PAN of the manager or CEO or CFO or Interim Resolution Professional (IRP) or Resolution Professional (RP) or Liquidator or Membership number of the secretary</t>
    </r>
    <r>
      <rPr>
        <sz val="12"/>
        <color rgb="FF000000"/>
        <rFont val="Aptos Display"/>
        <family val="2"/>
      </rPr>
      <t xml:space="preserve"> under Declaration</t>
    </r>
  </si>
  <si>
    <t>AOC1</t>
  </si>
  <si>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of subsidiary company under Details of Subsidiaries for all applicable rows if 1. Number of subsidiaries is greater than zero</t>
    </r>
  </si>
  <si>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under Details of Subsidiaries for all applicable rows if 2 Number of subsidiaries which are yet to commence operations is greater than zero</t>
    </r>
  </si>
  <si>
    <r>
      <rPr>
        <sz val="12"/>
        <color rgb="FF000000"/>
        <rFont val="Aptos Display"/>
        <family val="2"/>
      </rPr>
      <t xml:space="preserve">Please enter valid </t>
    </r>
    <r>
      <rPr>
        <b/>
        <sz val="12"/>
        <color rgb="FF000000"/>
        <rFont val="Aptos Display"/>
        <family val="2"/>
      </rPr>
      <t xml:space="preserve">*CIN/ any other registration number </t>
    </r>
    <r>
      <rPr>
        <sz val="12"/>
        <color rgb="FF000000"/>
        <rFont val="Aptos Display"/>
        <family val="2"/>
      </rPr>
      <t>under Details of Subsidiaries for all applicable rows if 3 Number of subsidiaries which have been liquidated or have ceased to be a subsidiary during the year is greater than zero</t>
    </r>
  </si>
  <si>
    <r>
      <rPr>
        <sz val="12"/>
        <color rgb="FF000000"/>
        <rFont val="Aptos Display"/>
        <family val="2"/>
      </rPr>
      <t xml:space="preserve">Please enter valid </t>
    </r>
    <r>
      <rPr>
        <b/>
        <sz val="12"/>
        <color rgb="FF000000"/>
        <rFont val="Aptos Display"/>
        <family val="2"/>
      </rPr>
      <t>*CIN/ any other registration number</t>
    </r>
    <r>
      <rPr>
        <sz val="12"/>
        <color rgb="FF000000"/>
        <rFont val="Aptos Display"/>
        <family val="2"/>
      </rPr>
      <t xml:space="preserve"> under Details of Subsidiaries for all applicable rows if 5 Number of associates or joint ventures which are yet to commence operations is greater than zero</t>
    </r>
  </si>
  <si>
    <r>
      <rPr>
        <sz val="12"/>
        <color rgb="FF000000"/>
        <rFont val="Aptos Display"/>
        <family val="2"/>
      </rPr>
      <t xml:space="preserve">Please enter valid </t>
    </r>
    <r>
      <rPr>
        <b/>
        <sz val="12"/>
        <color rgb="FF000000"/>
        <rFont val="Aptos Display"/>
        <family val="2"/>
      </rPr>
      <t>*CIN/ any other registration number</t>
    </r>
    <r>
      <rPr>
        <sz val="12"/>
        <color rgb="FF000000"/>
        <rFont val="Aptos Display"/>
        <family val="2"/>
      </rPr>
      <t xml:space="preserve"> under Details of Subsidiaries for all applicable rows if 6 Number of associates or joint ventures which have been liquidated or have ceased to be associate or joint venture during the year is greater than zero</t>
    </r>
  </si>
  <si>
    <t>6</t>
  </si>
  <si>
    <t>AOC2</t>
  </si>
  <si>
    <r>
      <rPr>
        <sz val="12"/>
        <color rgb="FF000000"/>
        <rFont val="Aptos Display"/>
        <family val="2"/>
      </rPr>
      <t xml:space="preserve">Please enter valid </t>
    </r>
    <r>
      <rPr>
        <b/>
        <sz val="12"/>
        <color rgb="FF000000"/>
        <rFont val="Aptos Display"/>
        <family val="2"/>
      </rPr>
      <t>*Corporate identity number (CIN) or foreign company registration number (FCRN) or Limited Liability Partnership number (LLPIN) or Foreign Limited Liability Partnership number (FLLPIN) or Permanent Account Number (PAN)/Passport for individuals or any other registration number under</t>
    </r>
    <r>
      <rPr>
        <sz val="12"/>
        <color rgb="FF000000"/>
        <rFont val="Aptos Display"/>
        <family val="2"/>
      </rPr>
      <t xml:space="preserve"> 1.Details of contracts or arrangements or transactions not at arm's length basis. for all applicable rows if *Number of contracts or arrangements or transactions not at arm’s length basis is greater than zero</t>
    </r>
  </si>
  <si>
    <r>
      <rPr>
        <sz val="12"/>
        <color rgb="FF000000"/>
        <rFont val="Aptos Display"/>
        <family val="2"/>
      </rPr>
      <t xml:space="preserve">Please enter valid </t>
    </r>
    <r>
      <rPr>
        <b/>
        <sz val="12"/>
        <color rgb="FF000000"/>
        <rFont val="Aptos Display"/>
        <family val="2"/>
      </rPr>
      <t>*Corporate identity number (CIN) or foreign company registration number (FCRN) or Limited Liability Partnership number (LLPIN) or Foreign Limited Liability Partnership number (FLLPIN) or Permanent Account Number (PAN)/Passport for individuals or any other registration number</t>
    </r>
    <r>
      <rPr>
        <sz val="12"/>
        <color rgb="FF000000"/>
        <rFont val="Aptos Display"/>
        <family val="2"/>
      </rPr>
      <t xml:space="preserve"> under 2.Details of material contracts or arrangement or transactions at arm's length basis. for all applicable rows if Number of material contracts or arrangements or transactions at arm’s length basis is greater than zero</t>
    </r>
  </si>
  <si>
    <t>3</t>
  </si>
  <si>
    <t>AOC4NBFC</t>
  </si>
  <si>
    <r>
      <rPr>
        <sz val="12"/>
        <color rgb="FF000000"/>
        <rFont val="Aptos Display"/>
        <family val="2"/>
      </rPr>
      <t xml:space="preserve">Please enter valid </t>
    </r>
    <r>
      <rPr>
        <b/>
        <sz val="12"/>
        <color rgb="FF000000"/>
        <rFont val="Aptos Display"/>
        <family val="2"/>
      </rPr>
      <t xml:space="preserve">Product or service category code (ITC/ NPCS 4 digit code) </t>
    </r>
    <r>
      <rPr>
        <sz val="12"/>
        <color rgb="FF000000"/>
        <rFont val="Aptos Display"/>
        <family val="2"/>
      </rPr>
      <t>under III Details related to principal products or services of the company for all the applicable rows if 
*Total number of product/ services category(ies) is greater than zero</t>
    </r>
  </si>
  <si>
    <t>AOC4CFSNBFC</t>
  </si>
  <si>
    <t>1</t>
  </si>
  <si>
    <t>AOC4CFS</t>
  </si>
  <si>
    <t>EAuditorStandalone</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</si>
  <si>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Resolution Professional (RP)/ Liquidator</t>
    </r>
    <r>
      <rPr>
        <sz val="12"/>
        <color rgb="FF000000"/>
        <rFont val="Aptos Display"/>
        <family val="2"/>
      </rPr>
      <t xml:space="preserve"> under Declaration by Director</t>
    </r>
  </si>
  <si>
    <t>EAuditorConsolidated</t>
  </si>
  <si>
    <t>Edirector</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</si>
  <si>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Resolution Professional (RP)/ Liquidator</t>
    </r>
    <r>
      <rPr>
        <sz val="12"/>
        <color rgb="FF000000"/>
        <rFont val="Aptos Display"/>
        <family val="2"/>
      </rPr>
      <t xml:space="preserve"> under Declaration</t>
    </r>
  </si>
  <si>
    <t>MGT7</t>
  </si>
  <si>
    <r>
      <rPr>
        <sz val="12"/>
        <color rgb="FF000000"/>
        <rFont val="Aptos Display"/>
        <family val="2"/>
      </rPr>
      <t xml:space="preserve">Please enter valid </t>
    </r>
    <r>
      <rPr>
        <b/>
        <sz val="12"/>
        <color rgb="FF000000"/>
        <rFont val="Aptos Display"/>
        <family val="2"/>
      </rPr>
      <t xml:space="preserve">CIN of the Registrar and Transfer Agent </t>
    </r>
    <r>
      <rPr>
        <sz val="12"/>
        <color rgb="FF000000"/>
        <rFont val="Aptos Display"/>
        <family val="2"/>
      </rPr>
      <t>under viii Number of Registrar and Transfer Agent for all the applicable rows if viii Number of Registrar and Transfer Agent is greater than zero</t>
    </r>
  </si>
  <si>
    <r>
      <rPr>
        <sz val="12"/>
        <color rgb="FF000000"/>
        <rFont val="Aptos Display"/>
        <family val="2"/>
      </rPr>
      <t xml:space="preserve">Please enter valid </t>
    </r>
    <r>
      <rPr>
        <b/>
        <sz val="12"/>
        <color rgb="FF000000"/>
        <rFont val="Aptos Display"/>
        <family val="2"/>
      </rPr>
      <t xml:space="preserve">CIN /FCRN </t>
    </r>
    <r>
      <rPr>
        <sz val="12"/>
        <color rgb="FF000000"/>
        <rFont val="Aptos Display"/>
        <family val="2"/>
      </rPr>
      <t xml:space="preserve"> under II PRINCIPAL BUSINESS ACTIVITIES OF THE COMPANY for all applicable rows if i *No. of Companies for which information is to be given is greater than zero</t>
    </r>
  </si>
  <si>
    <r>
      <rPr>
        <sz val="12"/>
        <color rgb="FF000000"/>
        <rFont val="Aptos Display"/>
        <family val="2"/>
      </rPr>
      <t xml:space="preserve">Please enter valid </t>
    </r>
    <r>
      <rPr>
        <b/>
        <sz val="12"/>
        <color rgb="FF000000"/>
        <rFont val="Aptos Display"/>
        <family val="2"/>
      </rPr>
      <t xml:space="preserve">(a) DIN/PAN/Membership number of Designated Person </t>
    </r>
    <r>
      <rPr>
        <sz val="12"/>
        <color rgb="FF000000"/>
        <rFont val="Aptos Display"/>
        <family val="2"/>
      </rPr>
      <t>under XVI Declaration under Rule 9(4) of the Companies (Management and Administration) Rules, 2014</t>
    </r>
  </si>
  <si>
    <t>4</t>
  </si>
  <si>
    <t>MGT7A</t>
  </si>
  <si>
    <r>
      <rPr>
        <sz val="12"/>
        <color rgb="FF000000"/>
        <rFont val="Aptos Display"/>
        <family val="2"/>
      </rPr>
      <t xml:space="preserve">Please enter valid </t>
    </r>
    <r>
      <rPr>
        <b/>
        <sz val="12"/>
        <color rgb="FF000000"/>
        <rFont val="Aptos Display"/>
        <family val="2"/>
      </rPr>
      <t xml:space="preserve">CIN /FCRN </t>
    </r>
    <r>
      <rPr>
        <sz val="12"/>
        <color rgb="FF000000"/>
        <rFont val="Aptos Display"/>
        <family val="2"/>
      </rPr>
      <t xml:space="preserve"> under III PARTICULARS OF ASSOCIATE COMPANIES (INCLUDING JOINT VENTURES) (not applicable for OPC) for all applicable rows if i *No. of Companies for which information is to be given is greater than zero</t>
    </r>
  </si>
  <si>
    <r>
      <rPr>
        <sz val="12"/>
        <color rgb="FF000000"/>
        <rFont val="Aptos Display"/>
        <family val="2"/>
      </rPr>
      <t xml:space="preserve">Please enter valid </t>
    </r>
    <r>
      <rPr>
        <b/>
        <sz val="12"/>
        <color rgb="FF000000"/>
        <rFont val="Aptos Display"/>
        <family val="2"/>
      </rPr>
      <t xml:space="preserve">DIN </t>
    </r>
    <r>
      <rPr>
        <sz val="12"/>
        <color rgb="FF000000"/>
        <rFont val="Aptos Display"/>
        <family val="2"/>
      </rPr>
      <t>under C ATTENDANCE OF DIRECTORS (not applicable for OPC) in VII NUMBER OF PROMOTERS, MEMBERS, DEBENTURE HOLDERS for all applicable rows</t>
    </r>
  </si>
  <si>
    <r>
      <rPr>
        <sz val="12"/>
        <color rgb="FF000000"/>
        <rFont val="Aptos Display"/>
        <family val="2"/>
      </rPr>
      <t xml:space="preserve">Please enter valid </t>
    </r>
    <r>
      <rPr>
        <b/>
        <sz val="12"/>
        <color rgb="FF000000"/>
        <rFont val="Aptos Display"/>
        <family val="2"/>
      </rPr>
      <t>(a) DIN/PAN/Membership number of Designated Person</t>
    </r>
    <r>
      <rPr>
        <sz val="12"/>
        <color rgb="FF000000"/>
        <rFont val="Aptos Display"/>
        <family val="2"/>
      </rPr>
      <t xml:space="preserve"> under XV Declaration under Rule 9(4) of the Companies (Management and Administration) Rules, 2014 </t>
    </r>
  </si>
  <si>
    <t>CSR2</t>
  </si>
  <si>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7 (b)(I) Details of CSR amount spent against ongoing projects for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</si>
  <si>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7 (b)(ii) Details of CSR amount spent against other than ongoing projects for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</si>
  <si>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Project ID</t>
    </r>
    <r>
      <rPr>
        <sz val="12"/>
        <color rgb="FF000000"/>
        <rFont val="Aptos Display"/>
        <family val="2"/>
      </rPr>
      <t xml:space="preserve"> under 10 (b) Details of CSR amount spent in the financial year for ongoing projects of the preceding financial year(s) for all applicable rows if Number of Ongoing Projects for the financial year is greater than zero Project Id shall be in the format FY&lt;Financial year end date&gt;__Sr No for each company. Project related information will be populated based on the given Project ID</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</si>
  <si>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10 (c)(iii) Details of amount spent against new ongoing CSR project in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</si>
  <si>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10 (c)(iv) Details of amount spent against new other than ongoing projects in the financial year if Number of Ongoing Projects for the financial year is greater than zero and if "</t>
    </r>
    <r>
      <rPr>
        <b/>
        <sz val="12"/>
        <color rgb="FF000000"/>
        <rFont val="Aptos Display"/>
        <family val="2"/>
      </rPr>
      <t>No</t>
    </r>
    <r>
      <rPr>
        <sz val="12"/>
        <color rgb="FF000000"/>
        <rFont val="Aptos Display"/>
        <family val="2"/>
      </rPr>
      <t xml:space="preserve">"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</si>
  <si>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CSR Registration No</t>
    </r>
    <r>
      <rPr>
        <sz val="12"/>
        <color rgb="FF000000"/>
        <rFont val="Aptos Display"/>
        <family val="2"/>
      </rPr>
      <t xml:space="preserve"> under </t>
    </r>
    <r>
      <rPr>
        <b/>
        <sz val="12"/>
        <color rgb="FF000000"/>
        <rFont val="Aptos Display"/>
        <family val="2"/>
      </rPr>
      <t>Mode of Implementation - Through Implementing Agency</t>
    </r>
    <r>
      <rPr>
        <sz val="12"/>
        <color rgb="FF000000"/>
        <rFont val="Aptos Display"/>
        <family val="2"/>
      </rPr>
      <t xml:space="preserve"> for all applicable Project Details under 11 Details of amount spent against CSR projects in the financial year if Number of CSR Projects is greater than zero and if "No" is selected in </t>
    </r>
    <r>
      <rPr>
        <b/>
        <sz val="12"/>
        <color rgb="FF000000"/>
        <rFont val="Aptos Display"/>
        <family val="2"/>
      </rPr>
      <t>Mode of Implementation - Direct</t>
    </r>
    <r>
      <rPr>
        <sz val="12"/>
        <color rgb="FF000000"/>
        <rFont val="Aptos Display"/>
        <family val="2"/>
      </rPr>
      <t xml:space="preserve">. </t>
    </r>
  </si>
  <si>
    <r>
      <rPr>
        <sz val="12"/>
        <color rgb="FF000000"/>
        <rFont val="Aptos Display"/>
        <family val="2"/>
      </rPr>
      <t xml:space="preserve">Please enter valid </t>
    </r>
    <r>
      <rPr>
        <b/>
        <sz val="12"/>
        <color rgb="FF000000"/>
        <rFont val="Aptos Display"/>
        <family val="2"/>
      </rPr>
      <t>Pin code</t>
    </r>
    <r>
      <rPr>
        <sz val="12"/>
        <color rgb="FF000000"/>
        <rFont val="Aptos Display"/>
        <family val="2"/>
      </rPr>
      <t xml:space="preserve"> of the property or asset(s) under Details of entity/ Authority/ beneficiary of the registered owner Mode of Implementation - Through Implementing Agency for all applicable Asset Details under Capital assets acquired through CSR if 12 Whether any capital assets have been created or acquired through CSR spent in the financial year is set to "</t>
    </r>
    <r>
      <rPr>
        <b/>
        <sz val="12"/>
        <color rgb="FF000000"/>
        <rFont val="Aptos Display"/>
        <family val="2"/>
      </rPr>
      <t>Yes</t>
    </r>
    <r>
      <rPr>
        <sz val="12"/>
        <color rgb="FF000000"/>
        <rFont val="Aptos Display"/>
        <family val="2"/>
      </rPr>
      <t>" and If yes, enter the number of Capital assets created/ acquired is greater than zero.</t>
    </r>
  </si>
  <si>
    <r>
      <rPr>
        <sz val="12"/>
        <color rgb="FF000000"/>
        <rFont val="Aptos Display"/>
        <family val="2"/>
      </rPr>
      <t xml:space="preserve">Please enter valid </t>
    </r>
    <r>
      <rPr>
        <b/>
        <sz val="12"/>
        <color rgb="FF000000"/>
        <rFont val="Aptos Display"/>
        <family val="2"/>
      </rPr>
      <t>CSR Registration Number, if applicable</t>
    </r>
    <r>
      <rPr>
        <sz val="12"/>
        <color rgb="FF000000"/>
        <rFont val="Aptos Display"/>
        <family val="2"/>
      </rPr>
      <t xml:space="preserve"> under Details of entity/ Authority/ beneficiary of the registered owner Mode of Implementation - Through Implementing Agency for all applicable Asset Details under Capital assets acquired through CSR if 12 Whether any capital assets have been created or acquired through CSR spent in the financial year is set to "</t>
    </r>
    <r>
      <rPr>
        <b/>
        <sz val="12"/>
        <color rgb="FF000000"/>
        <rFont val="Aptos Display"/>
        <family val="2"/>
      </rPr>
      <t>Yes</t>
    </r>
    <r>
      <rPr>
        <sz val="12"/>
        <color rgb="FF000000"/>
        <rFont val="Aptos Display"/>
        <family val="2"/>
      </rPr>
      <t>" and If yes, enter the number of Capital assets created/ acquired is greater than zero.</t>
    </r>
  </si>
  <si>
    <t>9</t>
  </si>
  <si>
    <r>
      <rPr>
        <sz val="12"/>
        <color rgb="FF000000"/>
        <rFont val="Aptos Display"/>
        <family val="2"/>
      </rPr>
      <t xml:space="preserve">Please enter valid </t>
    </r>
    <r>
      <rPr>
        <b/>
        <sz val="12"/>
        <color rgb="FF000000"/>
        <rFont val="Aptos Display"/>
        <family val="2"/>
      </rPr>
      <t>*Director identification number of the director or PAN of the Interim Resolution Professional (IRP) or Resolution Professional (RP) or Liquidator</t>
    </r>
    <r>
      <rPr>
        <sz val="12"/>
        <color rgb="FF000000"/>
        <rFont val="Aptos Display"/>
        <family val="2"/>
      </rPr>
      <t xml:space="preserve"> under Declaration</t>
    </r>
  </si>
  <si>
    <t>For form filing proceed to next tab</t>
  </si>
  <si>
    <t>National_Stock_Exchange</t>
  </si>
  <si>
    <t>Bombay_Stock_Exchange</t>
  </si>
  <si>
    <t>Commodity_Stock_Exchange</t>
  </si>
  <si>
    <t>Others</t>
  </si>
  <si>
    <t>Main Activity group code</t>
  </si>
  <si>
    <t>Description  of  Main Activity group</t>
  </si>
  <si>
    <t>Business Activity Code</t>
  </si>
  <si>
    <t xml:space="preserve">Description  of Business Activity  </t>
  </si>
  <si>
    <t>A</t>
  </si>
  <si>
    <t>B</t>
  </si>
  <si>
    <t>C</t>
  </si>
  <si>
    <t>D</t>
  </si>
  <si>
    <t>E</t>
  </si>
  <si>
    <t>F</t>
  </si>
  <si>
    <t>G</t>
  </si>
  <si>
    <t>H</t>
  </si>
  <si>
    <t>I</t>
  </si>
  <si>
    <t>J</t>
  </si>
  <si>
    <t>K</t>
  </si>
  <si>
    <t>L</t>
  </si>
  <si>
    <t>M</t>
  </si>
  <si>
    <t>N</t>
  </si>
  <si>
    <t>O</t>
  </si>
  <si>
    <t>P</t>
  </si>
  <si>
    <t>Q</t>
  </si>
  <si>
    <t>R</t>
  </si>
  <si>
    <t>S</t>
  </si>
  <si>
    <t>A1024 - National Stock Exchange (NSE)</t>
  </si>
  <si>
    <t>A1 - Bombay Stock Exchange (BSE)</t>
  </si>
  <si>
    <t>A1025 - Commodity Stock Exchange (MCX)</t>
  </si>
  <si>
    <t>A1026 - Others</t>
  </si>
  <si>
    <t>Agriculture, forestry, fishing</t>
  </si>
  <si>
    <t>01</t>
  </si>
  <si>
    <t>Crop and animal production, hunting and related service activities</t>
  </si>
  <si>
    <t>05</t>
  </si>
  <si>
    <t>10</t>
  </si>
  <si>
    <t>35</t>
  </si>
  <si>
    <t>36</t>
  </si>
  <si>
    <t>41</t>
  </si>
  <si>
    <t>45</t>
  </si>
  <si>
    <t>49</t>
  </si>
  <si>
    <t>55</t>
  </si>
  <si>
    <t>58</t>
  </si>
  <si>
    <t>64</t>
  </si>
  <si>
    <t>68</t>
  </si>
  <si>
    <t>69</t>
  </si>
  <si>
    <t>77</t>
  </si>
  <si>
    <t>84</t>
  </si>
  <si>
    <t>85</t>
  </si>
  <si>
    <t>86</t>
  </si>
  <si>
    <t>90</t>
  </si>
  <si>
    <t>94</t>
  </si>
  <si>
    <t>Mining and quarrying</t>
  </si>
  <si>
    <t>02</t>
  </si>
  <si>
    <t>Forestry and logging</t>
  </si>
  <si>
    <t>06</t>
  </si>
  <si>
    <t>11</t>
  </si>
  <si>
    <t>37</t>
  </si>
  <si>
    <t>42</t>
  </si>
  <si>
    <t>46</t>
  </si>
  <si>
    <t>50</t>
  </si>
  <si>
    <t>56</t>
  </si>
  <si>
    <t>59</t>
  </si>
  <si>
    <t>65</t>
  </si>
  <si>
    <t>70</t>
  </si>
  <si>
    <t>78</t>
  </si>
  <si>
    <t>87</t>
  </si>
  <si>
    <t>91</t>
  </si>
  <si>
    <t>Manufacturing</t>
  </si>
  <si>
    <t>03</t>
  </si>
  <si>
    <t>Fishing and aquaculture</t>
  </si>
  <si>
    <t>07</t>
  </si>
  <si>
    <t>12</t>
  </si>
  <si>
    <t>38</t>
  </si>
  <si>
    <t>43</t>
  </si>
  <si>
    <t>47</t>
  </si>
  <si>
    <t>51</t>
  </si>
  <si>
    <t>60</t>
  </si>
  <si>
    <t>66</t>
  </si>
  <si>
    <t>71</t>
  </si>
  <si>
    <t>79</t>
  </si>
  <si>
    <t>88</t>
  </si>
  <si>
    <t>92</t>
  </si>
  <si>
    <t>Electricity, gas, steam and air condition supply</t>
  </si>
  <si>
    <t>Mining of Coal and lignite</t>
  </si>
  <si>
    <t>08</t>
  </si>
  <si>
    <t>13</t>
  </si>
  <si>
    <t>39</t>
  </si>
  <si>
    <t>52</t>
  </si>
  <si>
    <t>61</t>
  </si>
  <si>
    <t>72</t>
  </si>
  <si>
    <t>80</t>
  </si>
  <si>
    <t>93</t>
  </si>
  <si>
    <t>Water supply, sewerage and waste management and remediation activities</t>
  </si>
  <si>
    <t>Extraction of Crude Petroleum &amp; Natural gas</t>
  </si>
  <si>
    <t>09</t>
  </si>
  <si>
    <t>14</t>
  </si>
  <si>
    <t>53</t>
  </si>
  <si>
    <t>62</t>
  </si>
  <si>
    <t>73</t>
  </si>
  <si>
    <t>81</t>
  </si>
  <si>
    <t>Construction</t>
  </si>
  <si>
    <t>Mining of Metal Ores</t>
  </si>
  <si>
    <t>15</t>
  </si>
  <si>
    <t>63</t>
  </si>
  <si>
    <t>74</t>
  </si>
  <si>
    <t>82</t>
  </si>
  <si>
    <t>National Stock Exchange (NSE)</t>
  </si>
  <si>
    <t>Wholesale and retail trade; repair of motor vehicles and motorcycles</t>
  </si>
  <si>
    <t>Other Mining &amp; Quarrying Activities</t>
  </si>
  <si>
    <t>16</t>
  </si>
  <si>
    <t>75</t>
  </si>
  <si>
    <t>Bombay Stock Exchange (BSE)</t>
  </si>
  <si>
    <t>Transportation and storage</t>
  </si>
  <si>
    <t>Mining Support Services activities</t>
  </si>
  <si>
    <t>17</t>
  </si>
  <si>
    <t>`</t>
  </si>
  <si>
    <t>Commodity Stock Exchange (MCX)</t>
  </si>
  <si>
    <t>Accommodation and Food Services activities</t>
  </si>
  <si>
    <t>Manufacture of Food products</t>
  </si>
  <si>
    <t>18</t>
  </si>
  <si>
    <t>Information and communication</t>
  </si>
  <si>
    <t>Manufacture of Beverages</t>
  </si>
  <si>
    <t>19</t>
  </si>
  <si>
    <t>Financial and insurance activities</t>
  </si>
  <si>
    <t>Manufacture of Tobacco products</t>
  </si>
  <si>
    <t>20</t>
  </si>
  <si>
    <t>Real Estate activities</t>
  </si>
  <si>
    <t>Manufacture of Textiles</t>
  </si>
  <si>
    <t>21</t>
  </si>
  <si>
    <t>Professional, Scientific and Technical activities</t>
  </si>
  <si>
    <t>Manufacture of Wearing Apparel</t>
  </si>
  <si>
    <t>22</t>
  </si>
  <si>
    <t>Administrative and support service activities</t>
  </si>
  <si>
    <t>Manufacture of Leather and related products</t>
  </si>
  <si>
    <t>23</t>
  </si>
  <si>
    <t>Public administration and defence; compulsory social security</t>
  </si>
  <si>
    <t>Manufacture of wood and of products of wood and cork, except furniture; manufacture of articles of straw and plaiting materials</t>
  </si>
  <si>
    <t>24</t>
  </si>
  <si>
    <t>Education</t>
  </si>
  <si>
    <t>Manufacture of paper and paper products</t>
  </si>
  <si>
    <t>25</t>
  </si>
  <si>
    <t>Human health and social work activities</t>
  </si>
  <si>
    <t>Printing and reproduction of recorded media</t>
  </si>
  <si>
    <t>26</t>
  </si>
  <si>
    <t>Arts, entertainment and recreation</t>
  </si>
  <si>
    <t>Manufacture of coke and refined petroleum products</t>
  </si>
  <si>
    <t>27</t>
  </si>
  <si>
    <t>Other services activities</t>
  </si>
  <si>
    <t>Manufacture of chemicals and chemical products</t>
  </si>
  <si>
    <t>28</t>
  </si>
  <si>
    <t>Manufacture of pharmaceuticals, medicinal chemical and botanical products</t>
  </si>
  <si>
    <t>29</t>
  </si>
  <si>
    <t>Manufacture of rubber and plastics products</t>
  </si>
  <si>
    <t>30</t>
  </si>
  <si>
    <t>Manufacture of other non-metallic mineral products</t>
  </si>
  <si>
    <t>31</t>
  </si>
  <si>
    <t>Manufacture of basic metals</t>
  </si>
  <si>
    <t>32</t>
  </si>
  <si>
    <t>Manufacture of fabricated metal products, except machinery and equipment</t>
  </si>
  <si>
    <t>33</t>
  </si>
  <si>
    <t>Manufacture of computer, electronic and optical products</t>
  </si>
  <si>
    <t>Manufacture of electrical equipment</t>
  </si>
  <si>
    <t>Manufacture of machinery and equipment n.e.c.</t>
  </si>
  <si>
    <t>Manufacture of motor vehicles, trailers and semi-trailers</t>
  </si>
  <si>
    <t>Manufacture of other transport equipment</t>
  </si>
  <si>
    <t>Manufacture of furniture</t>
  </si>
  <si>
    <t>Other manufacturing</t>
  </si>
  <si>
    <t>Repair and installation of machinery and equipment</t>
  </si>
  <si>
    <t>Electric power generation, transmission and distribution</t>
  </si>
  <si>
    <t>Water collection, treatment and supply</t>
  </si>
  <si>
    <t>Sewerage</t>
  </si>
  <si>
    <t xml:space="preserve">Waste collection, treatment and disposal activities, materials recovery </t>
  </si>
  <si>
    <t>Remediation activities and other waste management services</t>
  </si>
  <si>
    <t>Construction of Buildings</t>
  </si>
  <si>
    <t>Civil Engineering</t>
  </si>
  <si>
    <t>Specialized Construction Activities</t>
  </si>
  <si>
    <t>Wholesale trade, except of motor vehicles and motorcycleS</t>
  </si>
  <si>
    <t>Retail trade, except of motor vehicles and motorcycles</t>
  </si>
  <si>
    <t>Land Transport and transport via pipelines</t>
  </si>
  <si>
    <t>Water transport</t>
  </si>
  <si>
    <t>Air transport</t>
  </si>
  <si>
    <t>Warehousing and support activities for transportation</t>
  </si>
  <si>
    <t>Postal &amp; Courier activities</t>
  </si>
  <si>
    <t>Accomodation</t>
  </si>
  <si>
    <t>Food and beverage service activities</t>
  </si>
  <si>
    <t>Publishing activities</t>
  </si>
  <si>
    <t>Motion picture, video and television programme production, sound recording and music publishing activities</t>
  </si>
  <si>
    <t>Broadcasting and programming activities</t>
  </si>
  <si>
    <t>Telecommunications</t>
  </si>
  <si>
    <t>Computer programming, consultancy and related activities</t>
  </si>
  <si>
    <t>Information service activities</t>
  </si>
  <si>
    <t>Financial service activities, except insurance and pension funding</t>
  </si>
  <si>
    <t>Insurance, reinsurance and pension funding, except compulsory social security</t>
  </si>
  <si>
    <t>Other financial activities</t>
  </si>
  <si>
    <t>Legal and accounting activities</t>
  </si>
  <si>
    <t>Activities of head offices; management consultancy activities</t>
  </si>
  <si>
    <t>Architecture and engineering activities; technical testing and analysis</t>
  </si>
  <si>
    <t>Scientific research and development</t>
  </si>
  <si>
    <t>Advertising and market research</t>
  </si>
  <si>
    <t>Other professional, scientific and technical activities</t>
  </si>
  <si>
    <t>Veterinary activities</t>
  </si>
  <si>
    <t>Rental and leasing activities</t>
  </si>
  <si>
    <t>Employment activities</t>
  </si>
  <si>
    <t>Travel agency, tour operator and other reservation service activities</t>
  </si>
  <si>
    <t>Security and investigation activities</t>
  </si>
  <si>
    <t>Services to buildings and landscape buildings</t>
  </si>
  <si>
    <t>Office administrative, office support and other business support activities</t>
  </si>
  <si>
    <t>Human Health activities</t>
  </si>
  <si>
    <t xml:space="preserve">Residential care activities </t>
  </si>
  <si>
    <t>Social work activities without accomodation</t>
  </si>
  <si>
    <t>Creative, arts and entertainment activities</t>
  </si>
  <si>
    <t>Library, archives, museums and other cultural activities.</t>
  </si>
  <si>
    <t>Gambling &amp; betting activities</t>
  </si>
  <si>
    <t>Sports activities and amusement and recreation activities</t>
  </si>
  <si>
    <t>Activities of membership organisations</t>
  </si>
  <si>
    <t>Linked Cell</t>
  </si>
  <si>
    <t>Formula</t>
  </si>
  <si>
    <t>Smart Marker</t>
  </si>
  <si>
    <r>
      <rPr>
        <b/>
        <sz val="12"/>
        <color rgb="FF000000"/>
        <rFont val="Calibri"/>
        <family val="2"/>
      </rPr>
      <t>Row Numbe</t>
    </r>
    <r>
      <rPr>
        <b/>
        <sz val="11"/>
        <color rgb="FF000000"/>
        <rFont val="Calibri"/>
        <family val="2"/>
      </rPr>
      <t>r</t>
    </r>
  </si>
  <si>
    <t>datasource</t>
  </si>
  <si>
    <t>datasourceTarget</t>
  </si>
  <si>
    <t>sectionName</t>
  </si>
  <si>
    <t>collectionProperty</t>
  </si>
  <si>
    <t>multiline</t>
  </si>
  <si>
    <t>startRow</t>
  </si>
  <si>
    <t>startCol</t>
  </si>
  <si>
    <t>endRow</t>
  </si>
  <si>
    <t>endCol</t>
  </si>
  <si>
    <t>actualEndRow</t>
  </si>
  <si>
    <t>fieldName</t>
  </si>
  <si>
    <t>startRowOffset</t>
  </si>
  <si>
    <t>valueColumn</t>
  </si>
  <si>
    <t>numeric</t>
  </si>
  <si>
    <t>validations</t>
  </si>
  <si>
    <t>editable</t>
  </si>
  <si>
    <t>restrictEditIfPrePropulated</t>
  </si>
  <si>
    <t>target</t>
  </si>
  <si>
    <t>type</t>
  </si>
  <si>
    <t>valueToRef</t>
  </si>
  <si>
    <t>valueToSet</t>
  </si>
  <si>
    <t>prePopVal</t>
  </si>
  <si>
    <t>linkedRef</t>
  </si>
  <si>
    <t>cellRefEditabilty</t>
  </si>
  <si>
    <t>cellRefErrMsg</t>
  </si>
  <si>
    <t>YesNoOptions</t>
  </si>
  <si>
    <t>TypeOfAnnualFiling</t>
  </si>
  <si>
    <t>CompanySecretary</t>
  </si>
  <si>
    <t>DirectorsRemuneration</t>
  </si>
  <si>
    <t>ClassOfCompany</t>
  </si>
  <si>
    <t>CategoryofCompany</t>
  </si>
  <si>
    <t xml:space="preserve">SubCategoryOfCompany </t>
  </si>
  <si>
    <t>DesignationOnClosureFY</t>
  </si>
  <si>
    <t>Y/N/NO</t>
  </si>
  <si>
    <t>ManagingDirectors</t>
  </si>
  <si>
    <t>targetCell</t>
  </si>
  <si>
    <t>decimalFormat</t>
  </si>
  <si>
    <t>CountryList</t>
  </si>
  <si>
    <t>BusinessActCode</t>
  </si>
  <si>
    <t>BusinessMainActCode</t>
  </si>
  <si>
    <t>RaisedShareCapitalAOC4SmartMarkers</t>
  </si>
  <si>
    <t>RaisedShareCapitalAOC4Check</t>
  </si>
  <si>
    <t>DropDownOfHolidingAndSubsidiaryTable</t>
  </si>
  <si>
    <t>DirectorAndKMPDesignation</t>
  </si>
  <si>
    <t>NatureOfChange</t>
  </si>
  <si>
    <t>DeclarationDesignation</t>
  </si>
  <si>
    <t>ToBeDigitallySignedBy</t>
  </si>
  <si>
    <t>AssosiateFellow</t>
  </si>
  <si>
    <t>Form No. MGT-7</t>
  </si>
  <si>
    <t>BookKeepingInfo</t>
  </si>
  <si>
    <t>bookKeepingInfo</t>
  </si>
  <si>
    <t>StockExchangeDetails</t>
  </si>
  <si>
    <t>currentMgt7Data.formData.stockExchangeDetails</t>
  </si>
  <si>
    <t>sNo</t>
  </si>
  <si>
    <t>requestBody.formData.stockExchangeDetails</t>
  </si>
  <si>
    <t>requestBody.formData.cin</t>
  </si>
  <si>
    <t>Field</t>
  </si>
  <si>
    <t>excelVersionNumber</t>
  </si>
  <si>
    <t>Yes</t>
  </si>
  <si>
    <t>Original</t>
  </si>
  <si>
    <t>Company Secretary</t>
  </si>
  <si>
    <t>Director</t>
  </si>
  <si>
    <t>Private company</t>
  </si>
  <si>
    <t>Company limited by shares</t>
  </si>
  <si>
    <t>Indian Non-Government company</t>
  </si>
  <si>
    <t>Managing director</t>
  </si>
  <si>
    <t>ClassOfShares</t>
  </si>
  <si>
    <t>numEquityOrPreferenceShareInAuthorisedCapital</t>
  </si>
  <si>
    <t/>
  </si>
  <si>
    <t>Reunion</t>
  </si>
  <si>
    <t>Holding</t>
  </si>
  <si>
    <t>Appointment</t>
  </si>
  <si>
    <t>Select</t>
  </si>
  <si>
    <t>Annual Return (other than OPCs and Small Companies)</t>
  </si>
  <si>
    <t>FormData</t>
  </si>
  <si>
    <t>currentMgt7Data.formData</t>
  </si>
  <si>
    <t>RegistrarAndTrasferAgentDetails</t>
  </si>
  <si>
    <t>currentMgt7Data.formData.registrarAndTrasferAgentDetails</t>
  </si>
  <si>
    <t>stockExchangeName</t>
  </si>
  <si>
    <t>requestBody.formData.financialYearFromDate</t>
  </si>
  <si>
    <t>offlineRefNum</t>
  </si>
  <si>
    <t>No</t>
  </si>
  <si>
    <t>Revised</t>
  </si>
  <si>
    <t>CEO</t>
  </si>
  <si>
    <t>Alternate director</t>
  </si>
  <si>
    <t>Public company</t>
  </si>
  <si>
    <t>Company limited by guarantee</t>
  </si>
  <si>
    <t>Union Government Company</t>
  </si>
  <si>
    <t>Whole-time director</t>
  </si>
  <si>
    <t>amountEquityOrPreferenceShareInAuthorisedCapital</t>
  </si>
  <si>
    <t>0.00</t>
  </si>
  <si>
    <t>Afghanistan</t>
  </si>
  <si>
    <t>Subsidiary</t>
  </si>
  <si>
    <t>Managing Director</t>
  </si>
  <si>
    <t>Change in designation</t>
  </si>
  <si>
    <t>Liquidator</t>
  </si>
  <si>
    <t>Company secretary in practice</t>
  </si>
  <si>
    <t>Associate</t>
  </si>
  <si>
    <t>[Pursuant to sub-section (1) of section 92 of the Companies Act, 2013 and sub-rule (1) of rule 11 of the Companies (Management and Administration) Rules, 2014]</t>
  </si>
  <si>
    <t>EquityShareCapitalDtls</t>
  </si>
  <si>
    <t>currentMgt7Data.formData.equityShareCapitalDtls</t>
  </si>
  <si>
    <t>BusinessActivites</t>
  </si>
  <si>
    <t>historicMgt7.data.businessActivites</t>
  </si>
  <si>
    <t>T</t>
  </si>
  <si>
    <t>code</t>
  </si>
  <si>
    <t>requestBody.formData.financialYearToDate</t>
  </si>
  <si>
    <t>templateVersionNumber</t>
  </si>
  <si>
    <t>CFO</t>
  </si>
  <si>
    <t>Additional director</t>
  </si>
  <si>
    <t>One Person Company</t>
  </si>
  <si>
    <t>Unlimited company</t>
  </si>
  <si>
    <t>State Government Company</t>
  </si>
  <si>
    <t>Not applicable</t>
  </si>
  <si>
    <t>Manager</t>
  </si>
  <si>
    <t>numEquityOrPreferenceShareInIssuedCapital</t>
  </si>
  <si>
    <t>Albania</t>
  </si>
  <si>
    <t>Joint Venture</t>
  </si>
  <si>
    <t>Alternate Director</t>
  </si>
  <si>
    <t>Cessation</t>
  </si>
  <si>
    <t>Interim Resolution Professional (IRP)</t>
  </si>
  <si>
    <t>Fellow</t>
  </si>
  <si>
    <t>PreferenceShareCapitalDtls</t>
  </si>
  <si>
    <t>currentMgt7Data.formData.preferenceShareCapitalDtls</t>
  </si>
  <si>
    <t>HoldingAndSubsidiaryDetails</t>
  </si>
  <si>
    <t>historicMgt7.data.holdingAndSubsidiaryDetails</t>
  </si>
  <si>
    <t>cin</t>
  </si>
  <si>
    <t>requestBody.formData.registrarAndTrasferAgentDetails</t>
  </si>
  <si>
    <t>requestBody.formData.typeOfFiling</t>
  </si>
  <si>
    <t>Dropdown</t>
  </si>
  <si>
    <t xml:space="preserve"> (c) *Type of Annual filing</t>
  </si>
  <si>
    <t>onlineRefNum</t>
  </si>
  <si>
    <t>1-26880512242</t>
  </si>
  <si>
    <t>Director appointed in casual vacancy</t>
  </si>
  <si>
    <t>Guarantee and association company</t>
  </si>
  <si>
    <t>amountEquityOrPreferenceShareInIssuedCapital</t>
  </si>
  <si>
    <t>Algeria</t>
  </si>
  <si>
    <t>Additional Director</t>
  </si>
  <si>
    <t>Resolution Professional (RP)</t>
  </si>
  <si>
    <t>Refer instruction kit for filing the form</t>
  </si>
  <si>
    <t>EquitySharesPhysical</t>
  </si>
  <si>
    <t>currentMgt7Data.formData.breakUpOfPaidUpShareCapitalDtls.equitySharesPhysical</t>
  </si>
  <si>
    <t>equityShares</t>
  </si>
  <si>
    <t>name</t>
  </si>
  <si>
    <t>requestBody.formData.sRNOfMGT7FiledEarlier</t>
  </si>
  <si>
    <t>startColumnToHide</t>
  </si>
  <si>
    <t>Nominee director</t>
  </si>
  <si>
    <t>Subsidiary of Foreign Company</t>
  </si>
  <si>
    <t>numEquityOrPreferenceShareInSubscribedCapital</t>
  </si>
  <si>
    <t>American Samoa</t>
  </si>
  <si>
    <t>EquitySharesDEMAT</t>
  </si>
  <si>
    <t>currentMgt7Data.formData.breakUpOfPaidUpShareCapitalDtls.equitySharesDEMAT</t>
  </si>
  <si>
    <t>PreferenceClassOfShare</t>
  </si>
  <si>
    <t>preferenceShares</t>
  </si>
  <si>
    <t>addressLine1</t>
  </si>
  <si>
    <t>requestBody.formData.companyNameAsOnFilingDate</t>
  </si>
  <si>
    <t>numberOfColumnToHide</t>
  </si>
  <si>
    <t>amountEquityOrPreferenceShareInSubscribedCapital</t>
  </si>
  <si>
    <t>Andorra</t>
  </si>
  <si>
    <t>Nominee Director</t>
  </si>
  <si>
    <t>All fields marked in * are mandatory</t>
  </si>
  <si>
    <t>PreferenceSharesPhysical</t>
  </si>
  <si>
    <t>currentMgt7Data.formData.breakUpOfPaidUpShareCapitalDtls.preferenceSharesPhysical</t>
  </si>
  <si>
    <t>NonConvertibleDebDetailsTblOne</t>
  </si>
  <si>
    <t>currentMgt7Data.formData.indebtnessDetails.nonConvertibleDebetures.nonConvertibleDebeturesFirstTable</t>
  </si>
  <si>
    <t>registrationNum</t>
  </si>
  <si>
    <t>requestBody.formData.addressLine2AsOnFilingDate</t>
  </si>
  <si>
    <t>Hidden</t>
  </si>
  <si>
    <t>Virgin Islands (U.S.)</t>
  </si>
  <si>
    <t>NA</t>
  </si>
  <si>
    <t>storageRandomId</t>
  </si>
  <si>
    <t>/Aobqkva7zsNxrvYjVhm2HKPzHmnGewu</t>
  </si>
  <si>
    <t>numEquityOrPreferenceShareInPaidUpCapital</t>
  </si>
  <si>
    <t>Angola</t>
  </si>
  <si>
    <t>PreferenceSharesDEMAT</t>
  </si>
  <si>
    <t>currentMgt7Data.formData.breakUpOfPaidUpShareCapitalDtls.preferenceSharesDEMAT</t>
  </si>
  <si>
    <t>NonConvertibleDebDetailsTblTwo</t>
  </si>
  <si>
    <t>currentMgt7Data.formData.indebtnessDetails.nonConvertibleDebetures.nonConvertibleDebeturesSecondTable</t>
  </si>
  <si>
    <t>requestBody.formData.businessActivites</t>
  </si>
  <si>
    <t>requestBody.formData.latitudeAsOnFilingDate</t>
  </si>
  <si>
    <t>amountEquityOrPreferenceShareInPaidUpCapital</t>
  </si>
  <si>
    <t>Anguilla</t>
  </si>
  <si>
    <r>
      <rPr>
        <b/>
        <sz val="11"/>
        <color theme="1"/>
        <rFont val="Calibri"/>
        <family val="2"/>
      </rPr>
      <t>I REGISTRATION AND OTHER DETAILS</t>
    </r>
    <r>
      <rPr>
        <sz val="11"/>
        <color theme="1"/>
        <rFont val="Calibri"/>
        <family val="2"/>
      </rPr>
      <t xml:space="preserve">          </t>
    </r>
  </si>
  <si>
    <t>NonConvertibleDebetures</t>
  </si>
  <si>
    <t>currentMgt7Data.formData.indebtnessDetails.nonConvertibleDebetures</t>
  </si>
  <si>
    <t>PartlyConvertibleDebDetailsTblOne</t>
  </si>
  <si>
    <t>currentMgt7Data.formData.indebtnessDetails.partlyConvertibleDebetures.partlyConvertibleDebeturesFirstTable</t>
  </si>
  <si>
    <t>mainActivityGroupCode</t>
  </si>
  <si>
    <t>requestBody.formData.longitudeAsOnFilingDate</t>
  </si>
  <si>
    <t>Antarctica</t>
  </si>
  <si>
    <t>PartlyConvertibleDebetures</t>
  </si>
  <si>
    <t>currentMgt7Data.formData.indebtnessDetails.partlyConvertibleDebetures</t>
  </si>
  <si>
    <t>PartlyConvertibleDebDetailsTblTwo</t>
  </si>
  <si>
    <t>currentMgt7Data.formData.indebtnessDetails.partlyConvertibleDebetures.partlyConvertibleDebeturesSecondTable</t>
  </si>
  <si>
    <t>mainActivityGroupDesc</t>
  </si>
  <si>
    <t>requestBody.formData.companyNameAsOnFinYearDate</t>
  </si>
  <si>
    <t>Antigua and Barbuda</t>
  </si>
  <si>
    <t xml:space="preserve">i *Corporate Identity Number (CIN) </t>
  </si>
  <si>
    <t>L45201GJ1985PLC008361</t>
  </si>
  <si>
    <t>FullyConvertibleDebetures</t>
  </si>
  <si>
    <t>currentMgt7Data.formData.indebtnessDetails.fullyConvertibleDebetures</t>
  </si>
  <si>
    <t>FullyConvertibleDebDetailsTblOne</t>
  </si>
  <si>
    <t>currentMgt7Data.formData.indebtnessDetails.fullyConvertibleDebetures.fullyConvertibleDebeturesFirstTable</t>
  </si>
  <si>
    <t>businessActivityCode</t>
  </si>
  <si>
    <t>requestBody.formData.registeredAddressAsOnFinYearDateLine2</t>
  </si>
  <si>
    <t>31/03/2026</t>
  </si>
  <si>
    <t>Argentina</t>
  </si>
  <si>
    <t>RenumerationOfDirectorAndKMP</t>
  </si>
  <si>
    <t>currentMgt7Data.formData.renumerationOfDirectorAndKMP</t>
  </si>
  <si>
    <t>FullyConvertibleDebDetailsTblTwo</t>
  </si>
  <si>
    <t>currentMgt7Data.formData.indebtnessDetails.fullyConvertibleDebetures.fullyConvertibleDebeturesSecondTable</t>
  </si>
  <si>
    <t>businessActivityDesc</t>
  </si>
  <si>
    <t>requestBody.formData.latitudeAsOnFinYearDate</t>
  </si>
  <si>
    <t>Armenia</t>
  </si>
  <si>
    <r>
      <rPr>
        <sz val="10"/>
        <color theme="1"/>
        <rFont val="Calibri"/>
        <family val="2"/>
      </rPr>
      <t>ii (a) *Financial year for which the annual return is being filed (From date) (DD/MM/YYYY)</t>
    </r>
    <r>
      <rPr>
        <b/>
        <sz val="10"/>
        <color theme="1"/>
        <rFont val="Calibri"/>
        <family val="2"/>
      </rPr>
      <t xml:space="preserve"> </t>
    </r>
  </si>
  <si>
    <t>01/04/2025</t>
  </si>
  <si>
    <t>TransferDetail</t>
  </si>
  <si>
    <t>currentMgt7Data.formData.transferDetails</t>
  </si>
  <si>
    <t>Securities</t>
  </si>
  <si>
    <t>currentMgt7Data.formData.securities</t>
  </si>
  <si>
    <t>companyTurnover</t>
  </si>
  <si>
    <t>requestBody.formData.longitudeAsOnFinYearDate</t>
  </si>
  <si>
    <t>Aruba</t>
  </si>
  <si>
    <t>EquityShare</t>
  </si>
  <si>
    <t>currentMgt7Data.shareCapitalFromAOC4.equityShare</t>
  </si>
  <si>
    <t>SharesDetailsOfForeignInstInvestors</t>
  </si>
  <si>
    <t>currentMgt7Data.formData.sharesDetailsOfForeignInstInvestors</t>
  </si>
  <si>
    <t>requestBody.formData.holdingAndSubsidiaryDetails</t>
  </si>
  <si>
    <t>requestBody.formData.pan</t>
  </si>
  <si>
    <t>Australia</t>
  </si>
  <si>
    <t xml:space="preserve">   (b) *Financial year for which the annual return is being filed (To date) (DD/MM/YYYY)</t>
  </si>
  <si>
    <t>50 HARISIDDH CHAMBERS,   3RDFLOOR, ASHARM ROAD</t>
  </si>
  <si>
    <t>PreferenceShare</t>
  </si>
  <si>
    <t>currentMgt7Data.shareCapitalFromAOC4.preferenceShare</t>
  </si>
  <si>
    <t>StockSplitDtls</t>
  </si>
  <si>
    <t>currentMgt7Data.formData.stockSplitDtls</t>
  </si>
  <si>
    <t>cINOrFCRN</t>
  </si>
  <si>
    <t>requestBody.formData.emailID</t>
  </si>
  <si>
    <t>Austria</t>
  </si>
  <si>
    <t>EquityIncreaseAmount</t>
  </si>
  <si>
    <t>currentMgt7Data.shareCapitalFromAOC4.equityShare.increaseAmount</t>
  </si>
  <si>
    <t>DirectorAttendance</t>
  </si>
  <si>
    <t>currentMgt7Data.formData.directorAttendance</t>
  </si>
  <si>
    <t>V</t>
  </si>
  <si>
    <t>otherRegistrationNo</t>
  </si>
  <si>
    <t>requestBody.formData.telephone</t>
  </si>
  <si>
    <t>Azerbaijan</t>
  </si>
  <si>
    <t xml:space="preserve">   (c) *Type of Annual filing</t>
  </si>
  <si>
    <t>Y</t>
  </si>
  <si>
    <t>EquityDecreaseAmount</t>
  </si>
  <si>
    <t>currentMgt7Data.shareCapitalFromAOC4.equityShare.decreaseAmount</t>
  </si>
  <si>
    <t>PenaltyPunishmentDtls</t>
  </si>
  <si>
    <t>currentMgt7Data.formData.penaltyPunishmentDtls</t>
  </si>
  <si>
    <t>companyName</t>
  </si>
  <si>
    <t>requestBody.formData.website</t>
  </si>
  <si>
    <t>The Bahamas</t>
  </si>
  <si>
    <t>PreferenceIncreaseAmount</t>
  </si>
  <si>
    <t>currentMgt7Data.shareCapitalFromAOC4.preferenceShare.increaseAmount</t>
  </si>
  <si>
    <t>CompoundingOfOffenceDtls</t>
  </si>
  <si>
    <t>currentMgt7Data.formData.compoundingOfOffenceDtls</t>
  </si>
  <si>
    <t>holdingOrSubsidiaryOrAssociateOrJointVenture</t>
  </si>
  <si>
    <t>requestBody.formData.incorporationDate</t>
  </si>
  <si>
    <t>Bahrain</t>
  </si>
  <si>
    <t xml:space="preserve">   (d) SRN of MGT-7 filed earlier for the same financial years</t>
  </si>
  <si>
    <t>PARSHWANATH CORPORATION LIMITED</t>
  </si>
  <si>
    <t>PreferenceDecreaseAmount</t>
  </si>
  <si>
    <t>currentMgt7Data.shareCapitalFromAOC4.preferenceShare.decreaseAmount</t>
  </si>
  <si>
    <t>ConvenedMeetings</t>
  </si>
  <si>
    <t>currentMgt7Data.formData.membersConvenedMeetingOrBoardMeetingOrCommitteeMeeting.convenedMeetingDtls</t>
  </si>
  <si>
    <t>percentageOfSharesHeld</t>
  </si>
  <si>
    <t>requestBody.formData.companyClass</t>
  </si>
  <si>
    <t>Bangladesh</t>
  </si>
  <si>
    <t>CurrentMgt7Data</t>
  </si>
  <si>
    <t>currentMgt7Data</t>
  </si>
  <si>
    <t>BoardMeetings</t>
  </si>
  <si>
    <t>currentMgt7Data.formData.membersConvenedMeetingOrBoardMeetingOrCommitteeMeeting.boardMeetingDtls</t>
  </si>
  <si>
    <t>classOfShares</t>
  </si>
  <si>
    <t>requestBody.formData.equityShareCapitalDtls.classOfShares</t>
  </si>
  <si>
    <t>requestBody.formData.companyCategory</t>
  </si>
  <si>
    <t>Barbados</t>
  </si>
  <si>
    <t>iii.</t>
  </si>
  <si>
    <t>HideRow</t>
  </si>
  <si>
    <t>rowHideShowMarkers</t>
  </si>
  <si>
    <t>CommitteeMeetings</t>
  </si>
  <si>
    <t>currentMgt7Data.formData.membersConvenedMeetingOrBoardMeetingOrCommitteeMeeting.committeeMeetingDtls</t>
  </si>
  <si>
    <t>requestBody.formData.companySubCategory</t>
  </si>
  <si>
    <t>Belarus</t>
  </si>
  <si>
    <t>Particulars</t>
  </si>
  <si>
    <t>As on filing date</t>
  </si>
  <si>
    <t>As on the financial year end date</t>
  </si>
  <si>
    <t>RemunerationOfManagingDirectors</t>
  </si>
  <si>
    <t>currentMgt7Data.formData.renumerationOfDirectorAndKMP.renumerationDetails</t>
  </si>
  <si>
    <t>requestBody.formData.whetherCompanyHavingShareCapital</t>
  </si>
  <si>
    <t>vi *Whether company is having share capital (as on the financial year end date)</t>
  </si>
  <si>
    <t>Belgium</t>
  </si>
  <si>
    <t xml:space="preserve">Name of the company </t>
  </si>
  <si>
    <t>Taiwan</t>
  </si>
  <si>
    <t>Virgin Islands (British)</t>
  </si>
  <si>
    <t>RemunerationOfCEO</t>
  </si>
  <si>
    <t>requestBody.formData.whetherSharesListedOnRecognizedStockExchange</t>
  </si>
  <si>
    <t>vii  (a) Whether shares listed on recognized Stock Exchange(s)</t>
  </si>
  <si>
    <t>Belize</t>
  </si>
  <si>
    <t>Registered office address</t>
  </si>
  <si>
    <t>50 HARISIDDH CHAMBERS,   3RDFLOOR, ASHARM ROAD,NA,AHAMEDABAD,Gujarat,India,380012</t>
  </si>
  <si>
    <t>Vietnam</t>
  </si>
  <si>
    <t>RemunerationOfOtherDirectors</t>
  </si>
  <si>
    <t>requestBody.formData.numOfRegistrarAndTrasferAgent</t>
  </si>
  <si>
    <t>Latitude details (as on filing date)</t>
  </si>
  <si>
    <t>Venezuela</t>
  </si>
  <si>
    <t>Vanuatu</t>
  </si>
  <si>
    <t>NumOfDirectorAndKMPAsOnFYDateDetails</t>
  </si>
  <si>
    <t>currentMgt7Data.formData.numOfDirectorAndKMPAsOnFYDateDetails</t>
  </si>
  <si>
    <t>nominalValuePerShareInAuthorisedCapital</t>
  </si>
  <si>
    <t>requestBody.formData.whetherAGMHeld</t>
  </si>
  <si>
    <t>ix    (a) Whether Annual General Meeting (AGM) held</t>
  </si>
  <si>
    <t>Longitude details (as on filing date)</t>
  </si>
  <si>
    <t>Uzbekistan</t>
  </si>
  <si>
    <t>Uruguay</t>
  </si>
  <si>
    <t>NumOfchangeInDirectorAndKMPDuringYearDetails</t>
  </si>
  <si>
    <t>currentMgt7Data.formData.numOfchangeInDirectorAndKMPDuringYearDetails</t>
  </si>
  <si>
    <t>nominalValuePerShareInIssuedCapital</t>
  </si>
  <si>
    <t>requestBody.formData.ifYesDateOfAGM</t>
  </si>
  <si>
    <t>PromoterDetails</t>
  </si>
  <si>
    <t>historicMgt7.data.promoterDetails</t>
  </si>
  <si>
    <t>nominalValuePerShareInSubscribedCapital</t>
  </si>
  <si>
    <t>requestBody.formData.dueDateOfAGM</t>
  </si>
  <si>
    <t xml:space="preserve">    (b) *Permanent Account Number (PAN) of the company</t>
  </si>
  <si>
    <t>AAACP9020A</t>
  </si>
  <si>
    <t>nominalValuePerShareInPaidUpCapital</t>
  </si>
  <si>
    <t>requestBody.formData.whetherExtensionOfAGMGranted</t>
  </si>
  <si>
    <t>(d) Whether any extension for AGM granted</t>
  </si>
  <si>
    <t>requestBody.formData.sRNOfGNL1</t>
  </si>
  <si>
    <t xml:space="preserve">    (c) *e-mail ID of the company</t>
  </si>
  <si>
    <t>*****arshwanath.co.in</t>
  </si>
  <si>
    <t>requestBody.formData.extendedDueDateOfAGM</t>
  </si>
  <si>
    <t>requestBody.formData.specifyReason</t>
  </si>
  <si>
    <t xml:space="preserve">    (d) *Telephone number with STD code</t>
  </si>
  <si>
    <t>07927540647</t>
  </si>
  <si>
    <t>requestBody.formData.numOfBusinessActivites</t>
  </si>
  <si>
    <t>requestBody.formData.preferenceShareCapitalDtls.classOfShares</t>
  </si>
  <si>
    <t>requestBody.formData.equityShareCapitalDtls.totalNumEquityOrPreferenceShareInAuthorisedCapital</t>
  </si>
  <si>
    <t xml:space="preserve">    (e) Website</t>
  </si>
  <si>
    <t>United States Minor Outlying I</t>
  </si>
  <si>
    <t>requestBody.formData.equityShareCapitalDtls.totalNumEquityOrPreferenceShareInIssuedCapital</t>
  </si>
  <si>
    <t>requestBody.formData.equityShareCapitalDtls.totalNumEquityOrPreferenceShareInSubscribedCapital</t>
  </si>
  <si>
    <t>iv *Date of Incorporation (DD/MM/YYYY)</t>
  </si>
  <si>
    <t>31/12/1985</t>
  </si>
  <si>
    <t>requestBody.formData.equityShareCapitalDtls.totalNumEquityOrPreferenceShareInPaidUpCapital</t>
  </si>
  <si>
    <t>requestBody.formData.equityShareCapitalDtls.totalAmountEquityOrPreferenceShareInAuthorisedCapital</t>
  </si>
  <si>
    <r>
      <rPr>
        <sz val="11"/>
        <color theme="1"/>
        <rFont val="Calibri"/>
        <family val="2"/>
      </rPr>
      <t xml:space="preserve">v (a) *Class of Company (as on the financial year end date)
           </t>
    </r>
    <r>
      <rPr>
        <sz val="10"/>
        <color theme="1"/>
        <rFont val="Calibri"/>
        <family val="2"/>
      </rPr>
      <t xml:space="preserve"> (Private company/Public company/One Person Company)</t>
    </r>
  </si>
  <si>
    <t>United Kingdom</t>
  </si>
  <si>
    <t>requestBody.formData.equityShareCapitalDtls.totalAmountEquityOrPreferenceShareInIssuedCapital</t>
  </si>
  <si>
    <t>requestBody.formData.equityShareCapitalDtls.totalAmountEquityOrPreferenceShareInSubscribedCapital</t>
  </si>
  <si>
    <t>requestBody.formData.equityShareCapitalDtls.totalAmountEquityOrPreferenceShareInPaidUpCapital</t>
  </si>
  <si>
    <r>
      <rPr>
        <sz val="11"/>
        <color theme="1"/>
        <rFont val="Calibri"/>
        <family val="2"/>
      </rPr>
      <t xml:space="preserve">   (b) *Category of the Company (as on the financial year end date)
           </t>
    </r>
    <r>
      <rPr>
        <sz val="10"/>
        <color theme="1"/>
        <rFont val="Calibri"/>
        <family val="2"/>
      </rPr>
      <t xml:space="preserve"> (Company limited by shares/Company limited by guarantee/Unlimited company)</t>
    </r>
  </si>
  <si>
    <t>United Arab Emirates</t>
  </si>
  <si>
    <t>requestBody.formData.equityShareCapitalDtls.numOfClasses</t>
  </si>
  <si>
    <t>requestBody.formData.preferenceShareCapitalDtls.totalNumEquityOrPreferenceShareInAuthorisedCapital</t>
  </si>
  <si>
    <t>requestBody.formData.preferenceShareCapitalDtls.totalNumEquityOrPreferenceShareInIssuedCapital</t>
  </si>
  <si>
    <r>
      <rPr>
        <sz val="11"/>
        <color theme="1"/>
        <rFont val="Calibri"/>
        <family val="2"/>
      </rPr>
      <t xml:space="preserve">   (c) *Sub-category of the Company (as on the financial year end date)     
          </t>
    </r>
    <r>
      <rPr>
        <sz val="10"/>
        <color theme="1"/>
        <rFont val="Calibri"/>
        <family val="2"/>
      </rPr>
      <t xml:space="preserve">  (Indian Non-Government company/Union Government Company/State Government Company/
            Guarantee and association company/Subsidiary of Foreign Company)</t>
    </r>
  </si>
  <si>
    <t>Non-government company</t>
  </si>
  <si>
    <t>requestBody.formData.preferenceShareCapitalDtls.totalNumEquityOrPreferenceShareInSubscribedCapital</t>
  </si>
  <si>
    <t>requestBody.formData.preferenceShareCapitalDtls.totalNumEquityOrPreferenceShareInPaidUpCapital</t>
  </si>
  <si>
    <t>classOfShare</t>
  </si>
  <si>
    <t>requestBody.formData.tempStockSplitDtls</t>
  </si>
  <si>
    <t>requestBody.formData.preferenceShareCapitalDtls.totalAmountEquityOrPreferenceShareInAuthorisedCapital</t>
  </si>
  <si>
    <t>numberOfSharesBeforeSplit</t>
  </si>
  <si>
    <t>requestBody.formData.preferenceShareCapitalDtls.totalAmountEquityOrPreferenceShareInIssuedCapital</t>
  </si>
  <si>
    <t>Ukraine</t>
  </si>
  <si>
    <t>faceValuePerShareBeforeSplit</t>
  </si>
  <si>
    <t>requestBody.formData.preferenceShareCapitalDtls.totalAmountEquityOrPreferenceShareInSubscribedCapital</t>
  </si>
  <si>
    <t>numberOfSharesAfterSplit</t>
  </si>
  <si>
    <t>requestBody.formData.preferenceShareCapitalDtls.totalAmountEquityOrPreferenceShareInPaidUpCapital</t>
  </si>
  <si>
    <t>Uganda</t>
  </si>
  <si>
    <t>faceValuePerShareAfterSplit</t>
  </si>
  <si>
    <t>requestBody.formData.preferenceShareCapitalDtls.numOfClasses</t>
  </si>
  <si>
    <t>Qatar</t>
  </si>
  <si>
    <t>_class</t>
  </si>
  <si>
    <t>requestBody.formData.indebtnessDetails.nonConvertibleDebetures.nonConvertibleDebeturesFirstTable</t>
  </si>
  <si>
    <t>requestBody.formData.totalAmountUnclassifiedShare</t>
  </si>
  <si>
    <t xml:space="preserve">       (b) Details of stock exchanges where shares are listed </t>
  </si>
  <si>
    <t>numberOfUnits</t>
  </si>
  <si>
    <t>requestBody.formData.companyISIN</t>
  </si>
  <si>
    <t>nominalValue</t>
  </si>
  <si>
    <t>requestBody.formData.detailsOfStockSplitDuringYear</t>
  </si>
  <si>
    <t>S. No.</t>
  </si>
  <si>
    <t>Stock Exchange Name</t>
  </si>
  <si>
    <t>Code</t>
  </si>
  <si>
    <t>outstandingTotalValue</t>
  </si>
  <si>
    <t>requestBody.formData.equitySharesPhysical.category</t>
  </si>
  <si>
    <t>Equity Shares</t>
  </si>
  <si>
    <t>Netherlands Antilles</t>
  </si>
  <si>
    <t>Netherlands</t>
  </si>
  <si>
    <t>requestBody.formData.indebtnessDetails.nonConvertibleDebetures.nonConvertibleDebeturesSecondTable</t>
  </si>
  <si>
    <t>requestBody.formData.equitySharesPhysical.type</t>
  </si>
  <si>
    <t>Physical</t>
  </si>
  <si>
    <t>outstandingBeginningOfYear</t>
  </si>
  <si>
    <t>requestBody.formData.equitySharesPhysical.beginningOfYear</t>
  </si>
  <si>
    <t>viii Number of Registrar and Transfer Agent</t>
  </si>
  <si>
    <t>United States</t>
  </si>
  <si>
    <t>increaseDuringYear</t>
  </si>
  <si>
    <t>requestBody.formData.equitySharesPhysical.increaseDuringYear</t>
  </si>
  <si>
    <t>Puerto Rico</t>
  </si>
  <si>
    <t>decreaseDuringYear</t>
  </si>
  <si>
    <t>requestBody.formData.equitySharesPhysical.publicIssue</t>
  </si>
  <si>
    <t>CIN of the Registrar and Transfer Agent</t>
  </si>
  <si>
    <t>Name of the Registrar and Transfer Agent</t>
  </si>
  <si>
    <t>Registered office address of the Registrar and Transfer Agents</t>
  </si>
  <si>
    <t>SEBI registration number of Registrar and Transfer Agent</t>
  </si>
  <si>
    <t>outstandingEndOfYear</t>
  </si>
  <si>
    <t>requestBody.formData.equitySharesPhysical.rightsIssue</t>
  </si>
  <si>
    <t>Nepal</t>
  </si>
  <si>
    <t>requestBody.formData.indebtnessDetails.partlyConvertibleDebetures.partlyConvertibleDebeturesFirstTable</t>
  </si>
  <si>
    <t>requestBody.formData.equitySharesPhysical.bonusIssue</t>
  </si>
  <si>
    <t>requestBody.formData.equitySharesPhysical.privatePlacement</t>
  </si>
  <si>
    <t>ix  *(a) Whether Annual General Meeting (AGM) held</t>
  </si>
  <si>
    <t>Tuvalu</t>
  </si>
  <si>
    <t>requestBody.formData.equitySharesPhysical.esop</t>
  </si>
  <si>
    <t>requestBody.formData.equitySharesPhysical.sweatEquitySharesAlloted</t>
  </si>
  <si>
    <t xml:space="preserve">       (b) If yes, date of AGM (DD/MM/YYYY)</t>
  </si>
  <si>
    <t>04/08/2026</t>
  </si>
  <si>
    <t>requestBody.formData.indebtnessDetails.partlyConvertibleDebetures.partlyConvertibleDebeturesSecondTable</t>
  </si>
  <si>
    <t>requestBody.formData.equitySharesPhysical.coversionOfPreferenceShare</t>
  </si>
  <si>
    <t>requestBody.formData.equitySharesPhysical.coversionOfDebentures</t>
  </si>
  <si>
    <t xml:space="preserve">       (c) Due date of AGM (DD/MM/YYYY)</t>
  </si>
  <si>
    <t>30/09/2026</t>
  </si>
  <si>
    <t>requestBody.formData.equitySharesPhysical.gdrOrAdr</t>
  </si>
  <si>
    <t>requestBody.formData.equitySharesPhysical.othersSpecify1</t>
  </si>
  <si>
    <t xml:space="preserve">       (d) Whether any extension for AGM granted</t>
  </si>
  <si>
    <t>Turks and Caicos Islands</t>
  </si>
  <si>
    <t>requestBody.formData.equitySharesPhysical.decreaseDuringYear</t>
  </si>
  <si>
    <t>requestBody.formData.indebtnessDetails.fullyConvertibleDebetures.fullyConvertibleDebeturesFirstTable</t>
  </si>
  <si>
    <t>requestBody.formData.equitySharesPhysical.buyBackOfShares</t>
  </si>
  <si>
    <t xml:space="preserve">       (e) If yes, provide the Service Request Number (SRN) of the GNL-1 application form   filed for extension </t>
  </si>
  <si>
    <t>Turkmenistan</t>
  </si>
  <si>
    <t>requestBody.formData.equitySharesPhysical.sharesForfeited</t>
  </si>
  <si>
    <t xml:space="preserve">         </t>
  </si>
  <si>
    <t>requestBody.formData.equitySharesPhysical.reductionShareCapital</t>
  </si>
  <si>
    <t xml:space="preserve">       (f) Extended due date of AGM after grant of extension (DD/MM/YYYY)</t>
  </si>
  <si>
    <t>Turkey</t>
  </si>
  <si>
    <t>requestBody.formData.equitySharesPhysical.othersSpecify2</t>
  </si>
  <si>
    <t>requestBody.formData.indebtnessDetails.fullyConvertibleDebetures.fullyConvertibleDebeturesSecondTable</t>
  </si>
  <si>
    <t>requestBody.formData.equitySharesPhysical.endOfYear</t>
  </si>
  <si>
    <t>Portugal</t>
  </si>
  <si>
    <t xml:space="preserve">       (g) Specify the reasons for not holding the same</t>
  </si>
  <si>
    <t>requestBody.formData.equitySharesDEMAT.category</t>
  </si>
  <si>
    <t>requestBody.formData.equitySharesDEMAT.type</t>
  </si>
  <si>
    <t>DEMAT</t>
  </si>
  <si>
    <t>requestBody.formData.equitySharesDEMAT.beginningOfYear</t>
  </si>
  <si>
    <t xml:space="preserve">II PRINCIPAL BUSINESS ACTIVITIES OF THE COMPANY   </t>
  </si>
  <si>
    <t>requestBody.formData.equitySharesDEMAT.increaseDuringYear</t>
  </si>
  <si>
    <t>typeOfSecurities</t>
  </si>
  <si>
    <t>requestBody.formData.securities</t>
  </si>
  <si>
    <t>requestBody.formData.equitySharesDEMAT.publicIssue</t>
  </si>
  <si>
    <t>i *Number of business activities</t>
  </si>
  <si>
    <t>Tunisia</t>
  </si>
  <si>
    <t>numOfSecurities</t>
  </si>
  <si>
    <t>requestBody.formData.equitySharesDEMAT.rightsIssue</t>
  </si>
  <si>
    <t>requestBody.formData.equitySharesDEMAT.bonusIssue</t>
  </si>
  <si>
    <t>S. No</t>
  </si>
  <si>
    <t>Description of Main Activity group</t>
  </si>
  <si>
    <t>Description of Business Activity</t>
  </si>
  <si>
    <t xml:space="preserve">%  of turnover of the company </t>
  </si>
  <si>
    <t>totalNominalValue</t>
  </si>
  <si>
    <t>requestBody.formData.equitySharesDEMAT.privatePlacement</t>
  </si>
  <si>
    <t>Nauru</t>
  </si>
  <si>
    <t>Namibia</t>
  </si>
  <si>
    <t>Mozambique</t>
  </si>
  <si>
    <t>8</t>
  </si>
  <si>
    <t>Myanmar (Burma)</t>
  </si>
  <si>
    <t>paidUpValue</t>
  </si>
  <si>
    <t>requestBody.formData.equitySharesDEMAT.esop</t>
  </si>
  <si>
    <t>totalPaidUpValue</t>
  </si>
  <si>
    <t>requestBody.formData.equitySharesDEMAT.sweatEquitySharesAlloted</t>
  </si>
  <si>
    <t>III PARTICULARS OF HOLDING, SUBSIDIARY AND ASSOCIATE COMPANIES (INCLUDING JOINT VENTURES)</t>
  </si>
  <si>
    <t>nameOfForeignInstInvestors</t>
  </si>
  <si>
    <t>requestBody.formData.sharesDetailsOfForeignInstInvestors</t>
  </si>
  <si>
    <t>requestBody.formData.equitySharesDEMAT.coversionOfPreferenceShare</t>
  </si>
  <si>
    <t>addressOfForeignInstInvestors</t>
  </si>
  <si>
    <t>requestBody.formData.equitySharesDEMAT.coversionOfDebentures</t>
  </si>
  <si>
    <t>i *No. of Companies for which information is to be given</t>
  </si>
  <si>
    <t>Trinidad and Tobago</t>
  </si>
  <si>
    <t>dateOfIncorporationForeignInstInvestors</t>
  </si>
  <si>
    <t>requestBody.formData.equitySharesDEMAT.gdrOrAdr</t>
  </si>
  <si>
    <t>Poland</t>
  </si>
  <si>
    <t>countryOfIncorporationForeignInstInvestors</t>
  </si>
  <si>
    <t>requestBody.formData.equitySharesDEMAT.othersSpecify1</t>
  </si>
  <si>
    <t>CIN /FCRN</t>
  </si>
  <si>
    <t>Other registration number</t>
  </si>
  <si>
    <t>Name of the company</t>
  </si>
  <si>
    <t>Holding/ Subsidiary/ Associate/Joint Venture</t>
  </si>
  <si>
    <t>% of  shares held</t>
  </si>
  <si>
    <t>numOfShares</t>
  </si>
  <si>
    <t>requestBody.formData.equitySharesDEMAT.decreaseDuringYear</t>
  </si>
  <si>
    <t>Benin</t>
  </si>
  <si>
    <t>Bermuda</t>
  </si>
  <si>
    <t>Bhutan</t>
  </si>
  <si>
    <t>Bolivia</t>
  </si>
  <si>
    <t>Bosnia and Herzegovina</t>
  </si>
  <si>
    <t>Botswana</t>
  </si>
  <si>
    <t>percentageOfShares</t>
  </si>
  <si>
    <t>requestBody.formData.equitySharesDEMAT.buyBackOfShares</t>
  </si>
  <si>
    <t>typeOfMeeting</t>
  </si>
  <si>
    <t>requestBody.formData.courtConvenedMeetings</t>
  </si>
  <si>
    <t>requestBody.formData.equitySharesDEMAT.sharesForfeited</t>
  </si>
  <si>
    <t xml:space="preserve">IV SHARE CAPITAL, DEBENTURES AND OTHER SECURITIES OF THE COMPANY  </t>
  </si>
  <si>
    <t>date</t>
  </si>
  <si>
    <t>requestBody.formData.equitySharesDEMAT.reductionShareCapital</t>
  </si>
  <si>
    <t>New Zealand</t>
  </si>
  <si>
    <t>totalNumMembersEntitledToAttendMeeting</t>
  </si>
  <si>
    <t>requestBody.formData.equitySharesDEMAT.othersSpecify2</t>
  </si>
  <si>
    <t>i SHARE CAPITAL</t>
  </si>
  <si>
    <t>numOfMembersAttended</t>
  </si>
  <si>
    <t>requestBody.formData.equitySharesDEMAT.endOfYear</t>
  </si>
  <si>
    <t xml:space="preserve">    (a) Equity share capital</t>
  </si>
  <si>
    <t>percentageOfTotalShareholding</t>
  </si>
  <si>
    <t>requestBody.formData.preferenceSharesPhysical.category</t>
  </si>
  <si>
    <t>Preferance Shares</t>
  </si>
  <si>
    <t>requestBody.formData.boardMeetings</t>
  </si>
  <si>
    <t>requestBody.formData.preferenceSharesPhysical.type</t>
  </si>
  <si>
    <t>Pitcairn</t>
  </si>
  <si>
    <t>Authorized Capital</t>
  </si>
  <si>
    <t>Issued capital</t>
  </si>
  <si>
    <t>Subscribed capital</t>
  </si>
  <si>
    <t>Paid Up capital</t>
  </si>
  <si>
    <t>requestBody.formData.preferenceSharesPhysical.beginningOfYear</t>
  </si>
  <si>
    <t>Total number of equity shares</t>
  </si>
  <si>
    <t>Sri Lanka</t>
  </si>
  <si>
    <t>Spain</t>
  </si>
  <si>
    <t>South Georgia and the South Sa</t>
  </si>
  <si>
    <t>South Africa</t>
  </si>
  <si>
    <t>requestBody.formData.preferenceSharesPhysical.increaseDuringYear</t>
  </si>
  <si>
    <t>Total amount of equity shares (in rupees)</t>
  </si>
  <si>
    <t>Somalia</t>
  </si>
  <si>
    <t>Solomon Islands</t>
  </si>
  <si>
    <t>Slovenia</t>
  </si>
  <si>
    <t>Slovakia</t>
  </si>
  <si>
    <t>requestBody.formData.preferenceSharesPhysical.issueOfShares</t>
  </si>
  <si>
    <t>requestBody.formData.preferenceSharesPhysical.reissueOfForfeitedShares</t>
  </si>
  <si>
    <t xml:space="preserve">    Number of classes</t>
  </si>
  <si>
    <t>Singapore</t>
  </si>
  <si>
    <t>requestBody.formData.commiteeMeetings</t>
  </si>
  <si>
    <t>requestBody.formData.preferenceSharesPhysical.othersSpecify1</t>
  </si>
  <si>
    <t>requestBody.formData.preferenceSharesPhysical.decreaseDuringYear</t>
  </si>
  <si>
    <t>Class of shares</t>
  </si>
  <si>
    <t>Subscribed Capital</t>
  </si>
  <si>
    <t>requestBody.formData.preferenceSharesPhysical.redemptionOfShares</t>
  </si>
  <si>
    <t>Morocco</t>
  </si>
  <si>
    <t>requestBody.formData.preferenceSharesPhysical.sharesForfeited</t>
  </si>
  <si>
    <t>Number of equity shares</t>
  </si>
  <si>
    <t>Montserrat</t>
  </si>
  <si>
    <t>Mongolia</t>
  </si>
  <si>
    <t>Monaco</t>
  </si>
  <si>
    <t>Moldova</t>
  </si>
  <si>
    <t>requestBody.formData.preferenceSharesPhysical.reductionShareCapital</t>
  </si>
  <si>
    <t>Nominal value per share (in rupees)</t>
  </si>
  <si>
    <t>Micronesia, Federated States of</t>
  </si>
  <si>
    <t>Mexico</t>
  </si>
  <si>
    <t>Mayotte</t>
  </si>
  <si>
    <t>RUSHABH NAVNITBHAI PATEL</t>
  </si>
  <si>
    <t>requestBody.formData.preferenceSharesPhysical.othersSpecify2</t>
  </si>
  <si>
    <t>Total amount of equity shares (in rupees )</t>
  </si>
  <si>
    <t>requestBody.formData.renumerationOfDirectorAndKMP.renumerationTableA</t>
  </si>
  <si>
    <t>requestBody.formData.preferenceSharesPhysical.endOfYear</t>
  </si>
  <si>
    <t>requestBody.formData.preferenceSharesDEMAT.category</t>
  </si>
  <si>
    <t xml:space="preserve">    (b) Preference share capital</t>
  </si>
  <si>
    <t>designation</t>
  </si>
  <si>
    <t>requestBody.formData.preferenceSharesDEMAT.type</t>
  </si>
  <si>
    <t>grossSalary</t>
  </si>
  <si>
    <t>requestBody.formData.preferenceSharesDEMAT.beginningOfYear</t>
  </si>
  <si>
    <t>Philippines</t>
  </si>
  <si>
    <t>commission</t>
  </si>
  <si>
    <t>requestBody.formData.preferenceSharesDEMAT.increaseDuringYear</t>
  </si>
  <si>
    <t>Total number of preference shares</t>
  </si>
  <si>
    <t>Sierra Leone</t>
  </si>
  <si>
    <t>Seychelles</t>
  </si>
  <si>
    <t>Senegal</t>
  </si>
  <si>
    <t>Saudi Arabia</t>
  </si>
  <si>
    <t>stockOption</t>
  </si>
  <si>
    <t>requestBody.formData.preferenceSharesDEMAT.issueOfShares</t>
  </si>
  <si>
    <t>Total amount of preference shares (in rupees)</t>
  </si>
  <si>
    <t>Sao Tome and Principe</t>
  </si>
  <si>
    <t>San Marino</t>
  </si>
  <si>
    <t>Samoa</t>
  </si>
  <si>
    <t>Saint Vincent and the Grenadines</t>
  </si>
  <si>
    <t>others</t>
  </si>
  <si>
    <t>requestBody.formData.preferenceSharesDEMAT.reissueOfForfeitedShares</t>
  </si>
  <si>
    <t>total</t>
  </si>
  <si>
    <t>requestBody.formData.preferenceSharesDEMAT.othersSpecify1</t>
  </si>
  <si>
    <t>Saint Lucia</t>
  </si>
  <si>
    <t>requestBody.formData.renumerationOfDirectorAndKMP.renumerationTableB</t>
  </si>
  <si>
    <t>requestBody.formData.preferenceSharesDEMAT.decreaseDuringYear</t>
  </si>
  <si>
    <t>requestBody.formData.preferenceSharesDEMAT.redemptionOfShares</t>
  </si>
  <si>
    <t>Authorised Capital</t>
  </si>
  <si>
    <t>requestBody.formData.preferenceSharesDEMAT.sharesForfeited</t>
  </si>
  <si>
    <t>Bouvet Island</t>
  </si>
  <si>
    <t>requestBody.formData.preferenceSharesDEMAT.reductionShareCapital</t>
  </si>
  <si>
    <t>Number of preference shares</t>
  </si>
  <si>
    <t>Brazil</t>
  </si>
  <si>
    <t>British Indian Ocean Territory</t>
  </si>
  <si>
    <t>Brunei Darussalam</t>
  </si>
  <si>
    <t>Bulgaria</t>
  </si>
  <si>
    <t>requestBody.formData.preferenceSharesDEMAT.othersSpecify2</t>
  </si>
  <si>
    <t>Burkina Faso</t>
  </si>
  <si>
    <t>Burundi</t>
  </si>
  <si>
    <t>Cambodia</t>
  </si>
  <si>
    <t>Cameroon</t>
  </si>
  <si>
    <t>requestBody.formData.preferenceSharesDEMAT.endOfYear</t>
  </si>
  <si>
    <t>Total amount of preference shares (in rupees )</t>
  </si>
  <si>
    <t>requestBody.formData.indebtnessDetails.nonConvertibleDebetures.numberOfClasses</t>
  </si>
  <si>
    <t>requestBody.formData.indebtnessDetails.nonConvertibleDebetures.totalnumberOfUnits</t>
  </si>
  <si>
    <t xml:space="preserve">    (c) Unclassified share capital</t>
  </si>
  <si>
    <t>requestBody.formData.renumerationOfDirectorAndKMP.renumerationTableC</t>
  </si>
  <si>
    <t>requestBody.formData.indebtnessDetails.nonConvertibleDebetures.totalnominalValue</t>
  </si>
  <si>
    <t>requestBody.formData.indebtnessDetails.nonConvertibleDebetures.totaloutstandingTotalValue</t>
  </si>
  <si>
    <t xml:space="preserve"> </t>
  </si>
  <si>
    <t>requestBody.formData.indebtnessDetails.nonConvertibleDebetures.totaloutstandingBeginningOfYear</t>
  </si>
  <si>
    <t>Total amount of unclassified shares</t>
  </si>
  <si>
    <t>Tonga</t>
  </si>
  <si>
    <t>requestBody.formData.indebtnessDetails.nonConvertibleDebetures.totalincreaseDuringYear</t>
  </si>
  <si>
    <t>requestBody.formData.indebtnessDetails.nonConvertibleDebetures.totaldecreaseDuringYear</t>
  </si>
  <si>
    <t xml:space="preserve">    (d) Break-up of paid-up share capital</t>
  </si>
  <si>
    <t>requestBody.formData.indebtnessDetails.nonConvertibleDebetures.totaloutstandingEndOfYear</t>
  </si>
  <si>
    <t>requestBody.formData.indebtnessDetails.partlyConvertibleDebetures.numberOfClasses</t>
  </si>
  <si>
    <t>Number of shares</t>
  </si>
  <si>
    <t>Total Nominal Amount</t>
  </si>
  <si>
    <t>Total Paid-up amount</t>
  </si>
  <si>
    <t>Total premium</t>
  </si>
  <si>
    <t>requestBody.formData.indebtnessDetails.partlyConvertibleDebetures.totalnumberOfUnits</t>
  </si>
  <si>
    <t>Total</t>
  </si>
  <si>
    <t>requestBody.formData.directorAttendance</t>
  </si>
  <si>
    <t>FALSE</t>
  </si>
  <si>
    <t>requestBody.formData.indebtnessDetails.partlyConvertibleDebetures.totalnominalValue</t>
  </si>
  <si>
    <t>(i) Equity shares</t>
  </si>
  <si>
    <t>directorName</t>
  </si>
  <si>
    <t>requestBody.formData.indebtnessDetails.partlyConvertibleDebetures.totaloutstandingTotalValue</t>
  </si>
  <si>
    <t>At the beginning of the year</t>
  </si>
  <si>
    <t>Canada</t>
  </si>
  <si>
    <t>Cape Verde</t>
  </si>
  <si>
    <t>Cayman Islands</t>
  </si>
  <si>
    <t>Central African Republic</t>
  </si>
  <si>
    <t>Chad</t>
  </si>
  <si>
    <t>boardMeetingnumMeetingsDirectorWasEntitledToAttend</t>
  </si>
  <si>
    <t>requestBody.formData.indebtnessDetails.partlyConvertibleDebetures.totaloutstandingBeginningOfYear</t>
  </si>
  <si>
    <t>Increase during the year</t>
  </si>
  <si>
    <t>boardMeetingattended</t>
  </si>
  <si>
    <t>requestBody.formData.indebtnessDetails.partlyConvertibleDebetures.totalincreaseDuringYear</t>
  </si>
  <si>
    <t>i Public Issues</t>
  </si>
  <si>
    <t>Chile</t>
  </si>
  <si>
    <t>China</t>
  </si>
  <si>
    <t>Christmas Island</t>
  </si>
  <si>
    <t>boardMeetingPercentageOfAttendance</t>
  </si>
  <si>
    <t>requestBody.formData.indebtnessDetails.partlyConvertibleDebetures.totaldecreaseDuringYear</t>
  </si>
  <si>
    <t>ii Rights issue</t>
  </si>
  <si>
    <t>Cocos (Keeling) Islands</t>
  </si>
  <si>
    <t>Colombia</t>
  </si>
  <si>
    <t>committeeMeetingnumMeetingsDirectorWasEntitledToAttend</t>
  </si>
  <si>
    <t>requestBody.formData.indebtnessDetails.partlyConvertibleDebetures.totaloutstandingEndOfYear</t>
  </si>
  <si>
    <t>iii Bonus issue</t>
  </si>
  <si>
    <t>Comoros</t>
  </si>
  <si>
    <t>Congo, Republic of the</t>
  </si>
  <si>
    <t>Congo, Democratic Republic of the</t>
  </si>
  <si>
    <t>committeeboardMeetingattended</t>
  </si>
  <si>
    <t>requestBody.formData.indebtnessDetails.fullyConvertibleDebetures.numberOfClasses</t>
  </si>
  <si>
    <t>iv Private Placement/ Preferential allotment</t>
  </si>
  <si>
    <t>Cook Islands</t>
  </si>
  <si>
    <t>Costa Rica</t>
  </si>
  <si>
    <t>Côte d’Ivoire</t>
  </si>
  <si>
    <t>committeeboardMeetingPercentageOfAttendance</t>
  </si>
  <si>
    <t>requestBody.formData.indebtnessDetails.fullyConvertibleDebetures.totalnumberOfUnits</t>
  </si>
  <si>
    <t>v ESOPs</t>
  </si>
  <si>
    <t>Croatia</t>
  </si>
  <si>
    <t>Cuba</t>
  </si>
  <si>
    <t>Cyprus</t>
  </si>
  <si>
    <t>whetherAttendedAGMHeldOn</t>
  </si>
  <si>
    <t>requestBody.formData.indebtnessDetails.fullyConvertibleDebetures.totalnominalValue</t>
  </si>
  <si>
    <t>vi Sweat equity shares allotted</t>
  </si>
  <si>
    <t>Czech Republic</t>
  </si>
  <si>
    <t>Denmark</t>
  </si>
  <si>
    <t>Djibouti</t>
  </si>
  <si>
    <t>nameOfCompany</t>
  </si>
  <si>
    <t>requestBody.formData.penaltyAndpunishmentDetailsImposedOnCompanyOrDir.dtls</t>
  </si>
  <si>
    <t>0</t>
  </si>
  <si>
    <t>requestBody.formData.indebtnessDetails.fullyConvertibleDebetures.totaloutstandingTotalValue</t>
  </si>
  <si>
    <t>vii Conversion of Preference share</t>
  </si>
  <si>
    <t>Dominica</t>
  </si>
  <si>
    <t>Dominican Republic</t>
  </si>
  <si>
    <t>East Timor (Timor-Leste)</t>
  </si>
  <si>
    <t>nameOfCourt</t>
  </si>
  <si>
    <t>requestBody.formData.indebtnessDetails.fullyConvertibleDebetures.totaloutstandingBeginningOfYear</t>
  </si>
  <si>
    <t>viii Conversion of Debentures</t>
  </si>
  <si>
    <t>Ecuador</t>
  </si>
  <si>
    <t>Egypt</t>
  </si>
  <si>
    <t>El Salvador</t>
  </si>
  <si>
    <t>orderdate</t>
  </si>
  <si>
    <t>requestBody.formData.indebtnessDetails.fullyConvertibleDebetures.totalincreaseDuringYear</t>
  </si>
  <si>
    <t>ix GDRs/ADRs</t>
  </si>
  <si>
    <t>Equatorial Guinea</t>
  </si>
  <si>
    <t>Eritrea</t>
  </si>
  <si>
    <t>Estonia</t>
  </si>
  <si>
    <t>nameOfAct</t>
  </si>
  <si>
    <t>requestBody.formData.indebtnessDetails.fullyConvertibleDebetures.totaldecreaseDuringYear</t>
  </si>
  <si>
    <t>x Others, specify</t>
  </si>
  <si>
    <t>Ethiopia</t>
  </si>
  <si>
    <t>Falkland Islands (Malvinas)</t>
  </si>
  <si>
    <t>Faroe Islands</t>
  </si>
  <si>
    <t>detailsOfPenalty</t>
  </si>
  <si>
    <t>requestBody.formData.indebtnessDetails.fullyConvertibleDebetures.totaloutstandingEndOfYear</t>
  </si>
  <si>
    <t>Fiji</t>
  </si>
  <si>
    <t>detailsOfAppeal</t>
  </si>
  <si>
    <t>requestBody.formData.securitiesOtherThanSharesAndDebentures</t>
  </si>
  <si>
    <t>Decrease during the year</t>
  </si>
  <si>
    <t>requestBody.formData.compoundingOfOffence.dtls</t>
  </si>
  <si>
    <t>requestBody.formData.totalSecuritiesnumOfSecurities</t>
  </si>
  <si>
    <t>i Buy-back of shares</t>
  </si>
  <si>
    <t>Finland</t>
  </si>
  <si>
    <t>France</t>
  </si>
  <si>
    <t>France, Metropolitan</t>
  </si>
  <si>
    <t>requestBody.formData.totalSecuritiesTotalNominalValue</t>
  </si>
  <si>
    <t>ii Shares forfeited</t>
  </si>
  <si>
    <t>French Guiana</t>
  </si>
  <si>
    <t>French Polynesia</t>
  </si>
  <si>
    <t>French Southern Territories</t>
  </si>
  <si>
    <t>requestBody.formData.totalSecuritiesTotalPaidUpValue</t>
  </si>
  <si>
    <t>iii Reduction of share capital</t>
  </si>
  <si>
    <t>Gabon</t>
  </si>
  <si>
    <t>The Gambia</t>
  </si>
  <si>
    <t>Georgia</t>
  </si>
  <si>
    <t>requestBody.formData.turnover</t>
  </si>
  <si>
    <t>iv Others, specify</t>
  </si>
  <si>
    <t>Germany</t>
  </si>
  <si>
    <t>Ghana</t>
  </si>
  <si>
    <t>Gibraltar</t>
  </si>
  <si>
    <t>particularsOfOffence</t>
  </si>
  <si>
    <t>requestBody.formData.netWorthOfCompany</t>
  </si>
  <si>
    <t>Greece</t>
  </si>
  <si>
    <t>compoundingAmount</t>
  </si>
  <si>
    <t>requestBody.formData.promotersEquityNumShares.type</t>
  </si>
  <si>
    <t>SHARE HOLDING PATTERN Promoters</t>
  </si>
  <si>
    <t>At the end of the year</t>
  </si>
  <si>
    <t>requestBody.formData.directorAndKMPAsOnClosureOfFY</t>
  </si>
  <si>
    <t>requestBody.formData.promotersEquityNumShares.shareValue</t>
  </si>
  <si>
    <t>(ii) Preference shares</t>
  </si>
  <si>
    <t>dinOrPan</t>
  </si>
  <si>
    <t>requestBody.formData.promotersEquityNumShares.category</t>
  </si>
  <si>
    <t>Greenland</t>
  </si>
  <si>
    <t>Grenada</t>
  </si>
  <si>
    <t>Guadeloupe</t>
  </si>
  <si>
    <t>Guam</t>
  </si>
  <si>
    <t>Guatemala</t>
  </si>
  <si>
    <t>requestBody.formData.promotersEquityNumShares.indian</t>
  </si>
  <si>
    <t>numOfEquityShares</t>
  </si>
  <si>
    <t>requestBody.formData.promotersEquityNumShares.nonresidentIndian</t>
  </si>
  <si>
    <t>i Issues of shares</t>
  </si>
  <si>
    <t>Guinea</t>
  </si>
  <si>
    <t>Guinea-bissau</t>
  </si>
  <si>
    <t>Guyana</t>
  </si>
  <si>
    <t>cessationDate</t>
  </si>
  <si>
    <t>requestBody.formData.promotersEquityNumShares.foreignNational</t>
  </si>
  <si>
    <t>ii Re-issue of forfeited shares</t>
  </si>
  <si>
    <t>Haiti</t>
  </si>
  <si>
    <t>Heard and Mc Donald Islands</t>
  </si>
  <si>
    <t>Holy See (Vatican City State)</t>
  </si>
  <si>
    <t>requestBody.formData.changeInDirectorAndKMPDuringYear</t>
  </si>
  <si>
    <t>requestBody.formData.promotersEquityNumShares.centralGovernment</t>
  </si>
  <si>
    <t>iii Others, specify</t>
  </si>
  <si>
    <t>Honduras</t>
  </si>
  <si>
    <t>Hong Kong</t>
  </si>
  <si>
    <t>Hungary</t>
  </si>
  <si>
    <t>requestBody.formData.promotersEquityNumShares.government</t>
  </si>
  <si>
    <t>Iceland</t>
  </si>
  <si>
    <t>requestBody.formData.promotersEquityNumShares.governmentCompanies</t>
  </si>
  <si>
    <t>requestBody.formData.promotersEquityNumShares.insuranceCompanies</t>
  </si>
  <si>
    <t>i Redemption of shares</t>
  </si>
  <si>
    <t>Indonesia</t>
  </si>
  <si>
    <t>Iran</t>
  </si>
  <si>
    <t>Iraq</t>
  </si>
  <si>
    <t>natureOfChange</t>
  </si>
  <si>
    <t>requestBody.formData.promotersEquityNumShares.banks</t>
  </si>
  <si>
    <t>Ireland</t>
  </si>
  <si>
    <t>Israel</t>
  </si>
  <si>
    <t>Italy</t>
  </si>
  <si>
    <t>requestBody.formData.promoterDetails</t>
  </si>
  <si>
    <t>requestBody.formData.promotersEquityNumShares.financialInstitutions</t>
  </si>
  <si>
    <t>Jamaica</t>
  </si>
  <si>
    <t>Japan</t>
  </si>
  <si>
    <t>Jordan</t>
  </si>
  <si>
    <t>BeginningYear</t>
  </si>
  <si>
    <t>requestBody.formData.promotersEquityNumShares.foreignInstitutionalInvestors</t>
  </si>
  <si>
    <t>Kazakhstan</t>
  </si>
  <si>
    <t>Kenya</t>
  </si>
  <si>
    <t>Kiribati</t>
  </si>
  <si>
    <t>EndYear</t>
  </si>
  <si>
    <t>requestBody.formData.promotersEquityNumShares.mutualFunds</t>
  </si>
  <si>
    <t>Korea, North</t>
  </si>
  <si>
    <t>requestBody.formData.promotersEquityNumShares.ventureCapital</t>
  </si>
  <si>
    <t>requestBody.formData.promotersEquityNumShares.bodycorporate</t>
  </si>
  <si>
    <t>requestBody.formData.promotersEquityNumShares.others</t>
  </si>
  <si>
    <t xml:space="preserve">   ISIN of the equity shares of the company</t>
  </si>
  <si>
    <t>requestBody.formData.promotersEquityNumShares.total</t>
  </si>
  <si>
    <t>requestBody.formData.promotersEquityPercentage.type</t>
  </si>
  <si>
    <t>ii Details of stock split/consolidation during the year (for each class of shares)</t>
  </si>
  <si>
    <t>Tokelau</t>
  </si>
  <si>
    <t>requestBody.formData.promotersEquityPercentage.shareValue</t>
  </si>
  <si>
    <t>Percentage</t>
  </si>
  <si>
    <t>Peru</t>
  </si>
  <si>
    <t>requestBody.formData.promotersEquityPercentage.category</t>
  </si>
  <si>
    <t>Before split /  Consolidation</t>
  </si>
  <si>
    <t>After split / consolidation</t>
  </si>
  <si>
    <t>requestBody.formData.promotersEquityPercentage.indian</t>
  </si>
  <si>
    <t>Face value per share</t>
  </si>
  <si>
    <t>requestBody.formData.promotersEquityPercentage.nonresidentIndian</t>
  </si>
  <si>
    <t>Korea, South</t>
  </si>
  <si>
    <t>requestBody.formData.promotersEquityPercentage.foreignNational</t>
  </si>
  <si>
    <t>requestBody.formData.promotersEquityPercentage.centralGovernment</t>
  </si>
  <si>
    <t xml:space="preserve">iii Details of shares/Debentures Transfers since closure date of last financial year (or in the case of the first return at any time since the incorporation of the company) </t>
  </si>
  <si>
    <t>requestBody.formData.promotersEquityPercentage.government</t>
  </si>
  <si>
    <t>requestBody.formData.promotersEquityPercentage.governmentCompanies</t>
  </si>
  <si>
    <t>Romania</t>
  </si>
  <si>
    <t>requestBody.formData.promotersEquityPercentage.insuranceCompanies</t>
  </si>
  <si>
    <t>Paraguay</t>
  </si>
  <si>
    <t>requestBody.formData.promotersEquityPercentage.banks</t>
  </si>
  <si>
    <t xml:space="preserve">    Number of transfers</t>
  </si>
  <si>
    <t>requestBody.formData.promotersEquityPercentage.financialInstitutions</t>
  </si>
  <si>
    <t>requestBody.formData.promotersEquityPercentage.foreignInstitutionalInvestors</t>
  </si>
  <si>
    <t>iv Debentures (Outstanding as at the end of financial year)</t>
  </si>
  <si>
    <t>requestBody.formData.promotersEquityPercentage.mutualFunds</t>
  </si>
  <si>
    <t>requestBody.formData.promotersEquityPercentage.ventureCapital</t>
  </si>
  <si>
    <t xml:space="preserve">    (a) Non-convertible debentures</t>
  </si>
  <si>
    <t>requestBody.formData.promotersEquityPercentage.bodycorporate</t>
  </si>
  <si>
    <t>requestBody.formData.promotersEquityPercentage.others</t>
  </si>
  <si>
    <t xml:space="preserve">    *Number of classes</t>
  </si>
  <si>
    <t>Saint Kitts and Nevis</t>
  </si>
  <si>
    <t>requestBody.formData.promotersEquityPercentage.total</t>
  </si>
  <si>
    <t>Papua New Guinea</t>
  </si>
  <si>
    <t>requestBody.formData.promotersPreferenceNumShares.type</t>
  </si>
  <si>
    <t>Classes of non-convertible debentures</t>
  </si>
  <si>
    <t>Number of units</t>
  </si>
  <si>
    <t>Nominal value per unit</t>
  </si>
  <si>
    <t>Total value (Outstanding at the end of the year)</t>
  </si>
  <si>
    <t>requestBody.formData.promotersPreferenceNumShares.shareValue</t>
  </si>
  <si>
    <t>Kuwait</t>
  </si>
  <si>
    <t>requestBody.formData.promotersPreferenceNumShares.category</t>
  </si>
  <si>
    <t>Preference Shares</t>
  </si>
  <si>
    <t>requestBody.formData.promotersPreferenceNumShares.indian</t>
  </si>
  <si>
    <t>requestBody.formData.promotersPreferenceNumShares.nonresidentIndian</t>
  </si>
  <si>
    <t>Outstanding as at the beginning of the year</t>
  </si>
  <si>
    <t>Outstanding as at the end of the year</t>
  </si>
  <si>
    <t>requestBody.formData.promotersPreferenceNumShares.foreignNational</t>
  </si>
  <si>
    <t>Kyrgyzstan</t>
  </si>
  <si>
    <t>Lao People's Democratic Republ</t>
  </si>
  <si>
    <t>requestBody.formData.promotersPreferenceNumShares.centralGovernment</t>
  </si>
  <si>
    <t>requestBody.formData.promotersPreferenceNumShares.government</t>
  </si>
  <si>
    <t>requestBody.formData.promotersPreferenceNumShares.governmentCompanies</t>
  </si>
  <si>
    <t xml:space="preserve">    (b) Partly convertible debentures</t>
  </si>
  <si>
    <t>requestBody.formData.promotersPreferenceNumShares.insuranceCompanies</t>
  </si>
  <si>
    <t>requestBody.formData.promotersPreferenceNumShares.banks</t>
  </si>
  <si>
    <t>Rwanda</t>
  </si>
  <si>
    <t>requestBody.formData.promotersPreferenceNumShares.financialInstitutions</t>
  </si>
  <si>
    <t>Panama</t>
  </si>
  <si>
    <t>requestBody.formData.promotersPreferenceNumShares.foreignInstitutionalInvestors</t>
  </si>
  <si>
    <t>Classes of partly convertible debentures</t>
  </si>
  <si>
    <t>requestBody.formData.promotersPreferenceNumShares.mutualFunds</t>
  </si>
  <si>
    <t>Latvia</t>
  </si>
  <si>
    <t>requestBody.formData.promotersPreferenceNumShares.ventureCapital</t>
  </si>
  <si>
    <t>requestBody.formData.promotersPreferenceNumShares.bodycorporate</t>
  </si>
  <si>
    <t>requestBody.formData.promotersPreferenceNumShares.others</t>
  </si>
  <si>
    <t>requestBody.formData.promotersPreferenceNumShares.total</t>
  </si>
  <si>
    <t>Lebanon</t>
  </si>
  <si>
    <t>Lesotho</t>
  </si>
  <si>
    <t>requestBody.formData.promotersPreferencePercentage.type</t>
  </si>
  <si>
    <t>requestBody.formData.promotersPreferencePercentage.shareValue</t>
  </si>
  <si>
    <t>requestBody.formData.promotersPreferencePercentage.category</t>
  </si>
  <si>
    <t xml:space="preserve">    (c) Fully convertible debentures</t>
  </si>
  <si>
    <t>requestBody.formData.promotersPreferencePercentage.indian</t>
  </si>
  <si>
    <t>requestBody.formData.promotersPreferencePercentage.nonresidentIndian</t>
  </si>
  <si>
    <t>Russian Federation</t>
  </si>
  <si>
    <t>requestBody.formData.promotersPreferencePercentage.foreignNational</t>
  </si>
  <si>
    <t>Palau</t>
  </si>
  <si>
    <t>requestBody.formData.promotersPreferencePercentage.centralGovernment</t>
  </si>
  <si>
    <t>Classes of fully convertible debentures</t>
  </si>
  <si>
    <t>Nominal value</t>
  </si>
  <si>
    <t>requestBody.formData.promotersPreferencePercentage.government</t>
  </si>
  <si>
    <t>Liberia</t>
  </si>
  <si>
    <t>requestBody.formData.promotersPreferencePercentage.governmentCompanies</t>
  </si>
  <si>
    <t>requestBody.formData.promotersPreferencePercentage.insuranceCompanies</t>
  </si>
  <si>
    <t>requestBody.formData.promotersPreferencePercentage.banks</t>
  </si>
  <si>
    <t>requestBody.formData.promotersPreferencePercentage.financialInstitutions</t>
  </si>
  <si>
    <t>Libya</t>
  </si>
  <si>
    <t>Liechtenstein</t>
  </si>
  <si>
    <t>requestBody.formData.promotersPreferencePercentage.foreignInstitutionalInvestors</t>
  </si>
  <si>
    <t>Vatican City</t>
  </si>
  <si>
    <t>Tanzania</t>
  </si>
  <si>
    <t>Sudan, South</t>
  </si>
  <si>
    <t>North Macedonia</t>
  </si>
  <si>
    <t>requestBody.formData.promotersPreferencePercentage.mutualFunds</t>
  </si>
  <si>
    <t>Pakistan</t>
  </si>
  <si>
    <t>requestBody.formData.promotersPreferencePercentage.ventureCapital</t>
  </si>
  <si>
    <t xml:space="preserve">   (d) Summary of Indebtedness</t>
  </si>
  <si>
    <t>requestBody.formData.promotersPreferencePercentage.bodycorporate</t>
  </si>
  <si>
    <t>requestBody.formData.promotersPreferencePercentage.others</t>
  </si>
  <si>
    <t>requestBody.formData.promotersPreferencePercentage.total</t>
  </si>
  <si>
    <t>Non-convertible debentures</t>
  </si>
  <si>
    <t>requestBody.formData.publicEquityNumShares.type</t>
  </si>
  <si>
    <t>SHARE HOLDING PATTERN Public/Other than promoters</t>
  </si>
  <si>
    <t>Partly convertible debentures</t>
  </si>
  <si>
    <t>requestBody.formData.publicEquityNumShares.shareValue</t>
  </si>
  <si>
    <t>Fully convertible debentures</t>
  </si>
  <si>
    <t>requestBody.formData.publicEquityNumShares.category</t>
  </si>
  <si>
    <t>Montenegro</t>
  </si>
  <si>
    <t>Laos</t>
  </si>
  <si>
    <t>Kosovo</t>
  </si>
  <si>
    <t>Eswatini</t>
  </si>
  <si>
    <t>requestBody.formData.publicEquityNumShares.indian</t>
  </si>
  <si>
    <t>requestBody.formData.publicEquityNumShares.nonresidentIndian</t>
  </si>
  <si>
    <t xml:space="preserve">  v Securities (other than shares and debentures)</t>
  </si>
  <si>
    <t>requestBody.formData.publicEquityNumShares.foreignNational</t>
  </si>
  <si>
    <t>requestBody.formData.publicEquityNumShares.centralGovernment</t>
  </si>
  <si>
    <t>Type of Securities</t>
  </si>
  <si>
    <t>Number of  Securities</t>
  </si>
  <si>
    <t>Nominal Value of each Unit</t>
  </si>
  <si>
    <t>Total Nominal Value</t>
  </si>
  <si>
    <t>Paid up Value of each Unit</t>
  </si>
  <si>
    <t>Total Paid  up Value</t>
  </si>
  <si>
    <t>requestBody.formData.publicEquityNumShares.government</t>
  </si>
  <si>
    <t>TRISHALA MAHENDRA JADAV</t>
  </si>
  <si>
    <t>requestBody.formData.publicEquityNumShares.governmentCompanies</t>
  </si>
  <si>
    <t>Cabo Verde</t>
  </si>
  <si>
    <t>Brunei</t>
  </si>
  <si>
    <t>Palestinian Territory, Occupied</t>
  </si>
  <si>
    <t>requestBody.formData.publicEquityNumShares.insuranceCompanies</t>
  </si>
  <si>
    <t>requestBody.formData.publicEquityNumShares.banks</t>
  </si>
  <si>
    <t>V Turnover and net worth of the company (as defined in the Companies Act, 2013)</t>
  </si>
  <si>
    <t>requestBody.formData.publicEquityNumShares.financialInstitutions</t>
  </si>
  <si>
    <t>requestBody.formData.publicEquityNumShares.foreignInstitutionalInvestors</t>
  </si>
  <si>
    <t>i *Turnover</t>
  </si>
  <si>
    <t>requestBody.formData.publicEquityNumShares.mutualFunds</t>
  </si>
  <si>
    <t>requestBody.formData.publicEquityNumShares.ventureCapital</t>
  </si>
  <si>
    <r>
      <rPr>
        <sz val="10"/>
        <color theme="1"/>
        <rFont val="Calibri"/>
        <family val="2"/>
      </rPr>
      <t>ii *</t>
    </r>
    <r>
      <rPr>
        <sz val="11"/>
        <color theme="1"/>
        <rFont val="Calibri"/>
        <family val="2"/>
      </rPr>
      <t xml:space="preserve"> </t>
    </r>
    <r>
      <rPr>
        <sz val="10"/>
        <color theme="1"/>
        <rFont val="Calibri"/>
        <family val="2"/>
      </rPr>
      <t>Net worth of the Company</t>
    </r>
  </si>
  <si>
    <t>requestBody.formData.publicEquityNumShares.bodycorporate</t>
  </si>
  <si>
    <t>requestBody.formData.publicEquityNumShares.others</t>
  </si>
  <si>
    <t>Oman</t>
  </si>
  <si>
    <t>VI SHARE HOLDING PATTERN</t>
  </si>
  <si>
    <t>requestBody.formData.publicEquityNumShares.total</t>
  </si>
  <si>
    <t>requestBody.formData.publicEquityPercentage.type</t>
  </si>
  <si>
    <r>
      <rPr>
        <b/>
        <sz val="10"/>
        <color theme="1"/>
        <rFont val="Calibri"/>
        <family val="2"/>
      </rPr>
      <t>A</t>
    </r>
    <r>
      <rPr>
        <sz val="10"/>
        <color theme="1"/>
        <rFont val="Calibri"/>
        <family val="2"/>
      </rPr>
      <t xml:space="preserve"> </t>
    </r>
    <r>
      <rPr>
        <b/>
        <sz val="10"/>
        <color theme="1"/>
        <rFont val="Calibri"/>
        <family val="2"/>
      </rPr>
      <t>Promoters</t>
    </r>
  </si>
  <si>
    <t>requestBody.formData.publicEquityPercentage.shareValue</t>
  </si>
  <si>
    <t>requestBody.formData.publicEquityPercentage.category</t>
  </si>
  <si>
    <t>S.
No</t>
  </si>
  <si>
    <t>Category</t>
  </si>
  <si>
    <t>Equity</t>
  </si>
  <si>
    <t>Preference</t>
  </si>
  <si>
    <t>requestBody.formData.publicEquityPercentage.indian</t>
  </si>
  <si>
    <t>requestBody.formData.publicEquityPercentage.nonresidentIndian</t>
  </si>
  <si>
    <t>Individual/Hindu Undivided Family</t>
  </si>
  <si>
    <t>requestBody.formData.publicEquityPercentage.foreignNational</t>
  </si>
  <si>
    <t>(i) Indian</t>
  </si>
  <si>
    <t>requestBody.formData.publicEquityPercentage.centralGovernment</t>
  </si>
  <si>
    <t>(ii) Non-resident Indian (NRI)</t>
  </si>
  <si>
    <t>requestBody.formData.publicEquityPercentage.government</t>
  </si>
  <si>
    <t>(iii) Foreign national (other than NRI)</t>
  </si>
  <si>
    <t>requestBody.formData.publicEquityPercentage.governmentCompanies</t>
  </si>
  <si>
    <t>Government</t>
  </si>
  <si>
    <t>requestBody.formData.publicEquityPercentage.insuranceCompanies</t>
  </si>
  <si>
    <t>(i) Central Government</t>
  </si>
  <si>
    <t>requestBody.formData.publicEquityPercentage.banks</t>
  </si>
  <si>
    <t>(ii) State Government</t>
  </si>
  <si>
    <t>requestBody.formData.publicEquityPercentage.financialInstitutions</t>
  </si>
  <si>
    <t>(iii) Government companies</t>
  </si>
  <si>
    <t>requestBody.formData.publicEquityPercentage.foreignInstitutionalInvestors</t>
  </si>
  <si>
    <t>Insurance companies</t>
  </si>
  <si>
    <t>requestBody.formData.publicEquityPercentage.mutualFunds</t>
  </si>
  <si>
    <t>Banks</t>
  </si>
  <si>
    <t>requestBody.formData.publicEquityPercentage.ventureCapital</t>
  </si>
  <si>
    <t>Financial institutions</t>
  </si>
  <si>
    <t>requestBody.formData.publicEquityPercentage.bodycorporate</t>
  </si>
  <si>
    <t>Foreign institutional investors</t>
  </si>
  <si>
    <t>requestBody.formData.publicEquityPercentage.others</t>
  </si>
  <si>
    <t>Mutual funds</t>
  </si>
  <si>
    <t>requestBody.formData.publicEquityPercentage.total</t>
  </si>
  <si>
    <t>Venture capital</t>
  </si>
  <si>
    <t>requestBody.formData.publicPreferenceNumShares.type</t>
  </si>
  <si>
    <t>Body corporate(not mentioned above)
(not mentioned above)</t>
  </si>
  <si>
    <t>requestBody.formData.publicPreferenceNumShares.shareValue</t>
  </si>
  <si>
    <t>requestBody.formData.publicPreferenceNumShares.category</t>
  </si>
  <si>
    <t>requestBody.formData.publicPreferenceNumShares.indian</t>
  </si>
  <si>
    <t>requestBody.formData.publicPreferenceNumShares.nonresidentIndian</t>
  </si>
  <si>
    <t xml:space="preserve">    Total number of shareholders (promoters)</t>
  </si>
  <si>
    <t>requestBody.formData.publicPreferenceNumShares.foreignNational</t>
  </si>
  <si>
    <t>requestBody.formData.publicPreferenceNumShares.centralGovernment</t>
  </si>
  <si>
    <r>
      <rPr>
        <b/>
        <sz val="10"/>
        <color theme="1"/>
        <rFont val="Calibri"/>
        <family val="2"/>
      </rPr>
      <t>B</t>
    </r>
    <r>
      <rPr>
        <sz val="10"/>
        <color theme="1"/>
        <rFont val="Calibri"/>
        <family val="2"/>
      </rPr>
      <t xml:space="preserve"> </t>
    </r>
    <r>
      <rPr>
        <b/>
        <sz val="10"/>
        <color theme="1"/>
        <rFont val="Calibri"/>
        <family val="2"/>
      </rPr>
      <t>Public/Other than promoters</t>
    </r>
  </si>
  <si>
    <t>requestBody.formData.publicPreferenceNumShares.government</t>
  </si>
  <si>
    <t>requestBody.formData.publicPreferenceNumShares.governmentCompanies</t>
  </si>
  <si>
    <t>requestBody.formData.publicPreferenceNumShares.insuranceCompanies</t>
  </si>
  <si>
    <t>requestBody.formData.publicPreferenceNumShares.banks</t>
  </si>
  <si>
    <t>requestBody.formData.publicPreferenceNumShares.financialInstitutions</t>
  </si>
  <si>
    <t>requestBody.formData.publicPreferenceNumShares.foreignInstitutionalInvestors</t>
  </si>
  <si>
    <t>requestBody.formData.publicPreferenceNumShares.mutualFunds</t>
  </si>
  <si>
    <t>requestBody.formData.publicPreferenceNumShares.ventureCapital</t>
  </si>
  <si>
    <t>requestBody.formData.publicPreferenceNumShares.bodycorporate</t>
  </si>
  <si>
    <t>requestBody.formData.publicPreferenceNumShares.others</t>
  </si>
  <si>
    <t>requestBody.formData.publicPreferenceNumShares.total</t>
  </si>
  <si>
    <t>requestBody.formData.publicPreferencePercentage.type</t>
  </si>
  <si>
    <t>requestBody.formData.publicPreferencePercentage.shareValue</t>
  </si>
  <si>
    <t>requestBody.formData.publicPreferencePercentage.category</t>
  </si>
  <si>
    <t>requestBody.formData.publicPreferencePercentage.indian</t>
  </si>
  <si>
    <t>requestBody.formData.publicPreferencePercentage.nonresidentIndian</t>
  </si>
  <si>
    <t>requestBody.formData.publicPreferencePercentage.foreignNational</t>
  </si>
  <si>
    <t>requestBody.formData.publicPreferencePercentage.centralGovernment</t>
  </si>
  <si>
    <t>requestBody.formData.publicPreferencePercentage.government</t>
  </si>
  <si>
    <t>requestBody.formData.publicPreferencePercentage.governmentCompanies</t>
  </si>
  <si>
    <t>requestBody.formData.publicPreferencePercentage.insuranceCompanies</t>
  </si>
  <si>
    <t>requestBody.formData.publicPreferencePercentage.banks</t>
  </si>
  <si>
    <t>Total number of shareholders (other than promoters)</t>
  </si>
  <si>
    <t>requestBody.formData.publicPreferencePercentage.financialInstitutions</t>
  </si>
  <si>
    <t>requestBody.formData.publicPreferencePercentage.foreignInstitutionalInvestors</t>
  </si>
  <si>
    <t>Total number of shareholders (Promoters + Public/Other than promoters)</t>
  </si>
  <si>
    <t>requestBody.formData.publicPreferencePercentage.mutualFunds</t>
  </si>
  <si>
    <t>requestBody.formData.publicPreferencePercentage.ventureCapital</t>
  </si>
  <si>
    <t xml:space="preserve">    Breakup of total number of shareholders (Promoters + Other than promoters)</t>
  </si>
  <si>
    <t>requestBody.formData.publicPreferencePercentage.bodycorporate</t>
  </si>
  <si>
    <t>requestBody.formData.publicPreferencePercentage.others</t>
  </si>
  <si>
    <t>Sl. No</t>
  </si>
  <si>
    <t>requestBody.formData.publicPreferencePercentage.total</t>
  </si>
  <si>
    <t>Individual - Female</t>
  </si>
  <si>
    <t>requestBody.formData.totalNumOfShareHoldersPromoters</t>
  </si>
  <si>
    <t>Individual - Male</t>
  </si>
  <si>
    <t>requestBody.formData.totalNumOfShareHoldersOtherThanPromotoers</t>
  </si>
  <si>
    <t>Individual - Transgender</t>
  </si>
  <si>
    <t>requestBody.formData.totalNumOfShareHoldersPromotersPlusOtherThanPromotoers</t>
  </si>
  <si>
    <t>Other than individuals</t>
  </si>
  <si>
    <t>requestBody.formData.detailsOfForeignInstInvestors</t>
  </si>
  <si>
    <t>requestBody.formData.numOfDirectorAndKMPAsOnFYDate</t>
  </si>
  <si>
    <t>requestBody.formData.convenedMeetingCount</t>
  </si>
  <si>
    <t>C Details of Foreign institutional investors’ (FIIs) holding shares of the company</t>
  </si>
  <si>
    <t>requestBody.formData.boradMettingCount</t>
  </si>
  <si>
    <t>requestBody.formData.comiteeMettingCount</t>
  </si>
  <si>
    <t>Name of the FII</t>
  </si>
  <si>
    <t>Address</t>
  </si>
  <si>
    <t>Date of Incorporation(DD/MM/YYYY)</t>
  </si>
  <si>
    <t>Country of Incorporation</t>
  </si>
  <si>
    <t>Number of shares held</t>
  </si>
  <si>
    <t>% of shares held</t>
  </si>
  <si>
    <t>requestBody.formData.whetherCompanyHasMadeCompliances</t>
  </si>
  <si>
    <t>A *Whether the company has made compliances and disclosures in respect of applicable provisions of the Companies Act, 2013 during the year</t>
  </si>
  <si>
    <t>NIKUNJ HASMUKHBHAI SHAH</t>
  </si>
  <si>
    <t>requestBody.formData.reasons</t>
  </si>
  <si>
    <t>requestBody.formData.penaltyAndpunishmentDetailsImposedOnCompanyOrDir.nil</t>
  </si>
  <si>
    <t xml:space="preserve">A *DETAILS OF PENALTIES / PUNISHMENT IMPOSED ON COMPANY/DIRECTORS/OFFICERS             </t>
  </si>
  <si>
    <t>VII NUMBER OF PROMOTERS, MEMBERS, DEBENTURE HOLDERS
[Details of , Promoters, Members (other than promoters), Debenture holders]</t>
  </si>
  <si>
    <t>requestBody.formData.penaltyAndpunishmentDetailsImposedOnCompanyOrDir.numOfPenaltyAndpunishmentDetailsImposedOnCompanyOrDir</t>
  </si>
  <si>
    <t>requestBody.formData.compoundingOfOffence.nil</t>
  </si>
  <si>
    <t>B *DETAILS OF COMPOUNDING OF OFFENCES</t>
  </si>
  <si>
    <t>requestBody.formData.compoundingOfOffence.numOfcompoundingOfOffencer</t>
  </si>
  <si>
    <t>Details</t>
  </si>
  <si>
    <t>requestBody.formData.numOfShareHolderOrDebetureHolder</t>
  </si>
  <si>
    <t>Promoters</t>
  </si>
  <si>
    <t>requestBody.formData.nonConvertibleDebentures.type</t>
  </si>
  <si>
    <t>requestBody.formData.nonConvertibleDebentures.outstandingAtBeginningYear</t>
  </si>
  <si>
    <t>VIII DETAILS OF DIRECTORS AND KEY MANAGERIAL PERSONNEL</t>
  </si>
  <si>
    <t>requestBody.formData.nonConvertibleDebentures.increasingDuringYear</t>
  </si>
  <si>
    <t>requestBody.formData.nonConvertibleDebentures.decreasingDuringYear</t>
  </si>
  <si>
    <t>A Composition of Board of Directors</t>
  </si>
  <si>
    <t>requestBody.formData.nonConvertibleDebentures.outstandingAtEndYear</t>
  </si>
  <si>
    <t>requestBody.formData.partlyConvertibleDebentures.type</t>
  </si>
  <si>
    <t>Part-convertible debentures</t>
  </si>
  <si>
    <t xml:space="preserve">Category </t>
  </si>
  <si>
    <t>Number of directors at the beginning of the year</t>
  </si>
  <si>
    <t>Number of directors at the end of the year</t>
  </si>
  <si>
    <t>Percentage of shares held by directors as at the end of year</t>
  </si>
  <si>
    <t>requestBody.formData.partlyConvertibleDebentures.outstandingAtBeginningYear</t>
  </si>
  <si>
    <t>Executive</t>
  </si>
  <si>
    <t>Non-executive</t>
  </si>
  <si>
    <t>requestBody.formData.partlyConvertibleDebentures.increasingDuringYear</t>
  </si>
  <si>
    <t xml:space="preserve">A Promoter </t>
  </si>
  <si>
    <t>requestBody.formData.partlyConvertibleDebentures.decreasingDuringYear</t>
  </si>
  <si>
    <t xml:space="preserve">B Non-Promoter </t>
  </si>
  <si>
    <t>requestBody.formData.partlyConvertibleDebentures.outstandingAtEndYear</t>
  </si>
  <si>
    <t>i Non-Independent</t>
  </si>
  <si>
    <t>requestBody.formData.fullyConvertibleDebentures.type</t>
  </si>
  <si>
    <t>Full-convertible debentures</t>
  </si>
  <si>
    <t>ii Independent</t>
  </si>
  <si>
    <t>requestBody.formData.fullyConvertibleDebentures.outstandingAtBeginningYear</t>
  </si>
  <si>
    <t>C Nominee Directors representing</t>
  </si>
  <si>
    <t>requestBody.formData.fullyConvertibleDebentures.increasingDuringYear</t>
  </si>
  <si>
    <t>i. Banks and FIs</t>
  </si>
  <si>
    <t>requestBody.formData.fullyConvertibleDebentures.decreasingDuringYear</t>
  </si>
  <si>
    <t xml:space="preserve">ii Investing institutions  </t>
  </si>
  <si>
    <t>requestBody.formData.fullyConvertibleDebentures.outstandingAtEndYear</t>
  </si>
  <si>
    <t>iii Government</t>
  </si>
  <si>
    <t>requestBody.formData.promoter.category</t>
  </si>
  <si>
    <t>Promoter</t>
  </si>
  <si>
    <t xml:space="preserve">iv Small share holders </t>
  </si>
  <si>
    <t>requestBody.formData.promoter.BeginningYearExecutive</t>
  </si>
  <si>
    <t xml:space="preserve">        TRUE</t>
  </si>
  <si>
    <t>v Others</t>
  </si>
  <si>
    <t>requestBody.formData.promoter.BeginningYearNonExecutive</t>
  </si>
  <si>
    <t xml:space="preserve">Total </t>
  </si>
  <si>
    <t>requestBody.formData.promoter.endYearExecutive</t>
  </si>
  <si>
    <t>requestBody.formData.promoter.endYearNonExecutive</t>
  </si>
  <si>
    <t xml:space="preserve">*Number of Directors and Key managerial personnel (who is not director) as on  the financial year end date </t>
  </si>
  <si>
    <t>7</t>
  </si>
  <si>
    <t>requestBody.formData.promoter.percentExecutive</t>
  </si>
  <si>
    <t>Nigeria</t>
  </si>
  <si>
    <t xml:space="preserve">     </t>
  </si>
  <si>
    <t>requestBody.formData.promoter.percentNonExecutive</t>
  </si>
  <si>
    <t>B (i) Details of directors and Key managerial personnel as on the closure of financial year</t>
  </si>
  <si>
    <t>requestBody.formData.nonPromoter.category</t>
  </si>
  <si>
    <t>Non-Promoter</t>
  </si>
  <si>
    <t>requestBody.formData.nonPromoter.BeginningYearExecutive</t>
  </si>
  <si>
    <t>Name</t>
  </si>
  <si>
    <t>DIN/PAN</t>
  </si>
  <si>
    <t>Designation</t>
  </si>
  <si>
    <t>Number of equity shares held</t>
  </si>
  <si>
    <t>Date of cessation (after closure of financial year : If any) (DD/MM/YYY)</t>
  </si>
  <si>
    <t>requestBody.formData.nonPromoter.BeginningYearNonExecutive</t>
  </si>
  <si>
    <t>10752459</t>
  </si>
  <si>
    <t>00047238</t>
  </si>
  <si>
    <t>03502619</t>
  </si>
  <si>
    <t>322900</t>
  </si>
  <si>
    <t>08473656</t>
  </si>
  <si>
    <t>requestBody.formData.nonPromoter.endYearExecutive</t>
  </si>
  <si>
    <t>requestBody.formData.nonPromoter.endYearNonExecutive</t>
  </si>
  <si>
    <t>B (ii) *Particulars of change in director(s) and Key managerial personnel during the year</t>
  </si>
  <si>
    <t>Togo</t>
  </si>
  <si>
    <t>requestBody.formData.nonPromoter.percentExecutive</t>
  </si>
  <si>
    <t>Norway</t>
  </si>
  <si>
    <t>requestBody.formData.nonPromoter.percentNonExecutive</t>
  </si>
  <si>
    <t xml:space="preserve">Name </t>
  </si>
  <si>
    <t>Designation at the beginning / during the financial year</t>
  </si>
  <si>
    <t>Date of appointment/ change in designation/ cessation (DD/MM/YYYY)</t>
  </si>
  <si>
    <t>Nature of change (Appointment/ Change in designation/ Cessation)</t>
  </si>
  <si>
    <t>requestBody.formData.nonIndependent.category</t>
  </si>
  <si>
    <t>Non-Independent</t>
  </si>
  <si>
    <t>Lithuania</t>
  </si>
  <si>
    <t>Luxembourg</t>
  </si>
  <si>
    <t>Macau</t>
  </si>
  <si>
    <t>Macedonia, The Former Yugoslav</t>
  </si>
  <si>
    <t>Madagascar</t>
  </si>
  <si>
    <t>requestBody.formData.nonIndependent.BeginningYearExecutive</t>
  </si>
  <si>
    <t>requestBody.formData.nonIndependent.BeginningYearNonExecutive</t>
  </si>
  <si>
    <t>IX MEETINGS OF MEMBERS/CLASS OF MEMBERS/ BOARD/COMMITTEES OF THE BOARD OF DIRECTORS</t>
  </si>
  <si>
    <t>requestBody.formData.nonIndependent.endYearExecutive</t>
  </si>
  <si>
    <t>requestBody.formData.nonIndependent.endYearNonExecutive</t>
  </si>
  <si>
    <t>A MEMBERS/CLASS /REQUISITIONED/NCLT/COURT CONVENED MEETINGS</t>
  </si>
  <si>
    <t>requestBody.formData.nonIndependent.percentExecutive</t>
  </si>
  <si>
    <t>requestBody.formData.nonIndependent.percentNonExecutive</t>
  </si>
  <si>
    <t xml:space="preserve">    *Number of meetings held</t>
  </si>
  <si>
    <t>Thailand</t>
  </si>
  <si>
    <t>requestBody.formData.independent.category</t>
  </si>
  <si>
    <t>Independent</t>
  </si>
  <si>
    <t>Northern Mariana Islands</t>
  </si>
  <si>
    <t>requestBody.formData.independent.BeginningYearExecutive</t>
  </si>
  <si>
    <t>Type of meeting</t>
  </si>
  <si>
    <t>Date of meeting (DD/MM/YYYY)</t>
  </si>
  <si>
    <t>Total Number of Members entitled to attend meeting</t>
  </si>
  <si>
    <t>Attendance</t>
  </si>
  <si>
    <t>requestBody.formData.independent.BeginningYearNonExecutive</t>
  </si>
  <si>
    <t>Number of members attended</t>
  </si>
  <si>
    <t>% of total shareholding</t>
  </si>
  <si>
    <t>requestBody.formData.independent.endYearExecutive</t>
  </si>
  <si>
    <t>Malta</t>
  </si>
  <si>
    <t>requestBody.formData.independent.endYearNonExecutive</t>
  </si>
  <si>
    <t>requestBody.formData.independent.percentExecutive</t>
  </si>
  <si>
    <t>B BOARD MEETINGS</t>
  </si>
  <si>
    <t>requestBody.formData.independent.percentNonExecutive</t>
  </si>
  <si>
    <t>requestBody.formData.nomineeDirectorsRepresenting.category</t>
  </si>
  <si>
    <t>Nominee Directors representing</t>
  </si>
  <si>
    <t>5</t>
  </si>
  <si>
    <t>requestBody.formData.nomineeDirectorsRepresenting.BeginningYearExecutive</t>
  </si>
  <si>
    <t>Norfolk Island</t>
  </si>
  <si>
    <t>requestBody.formData.nomineeDirectorsRepresenting.BeginningYearNonExecutive</t>
  </si>
  <si>
    <t>S.No.</t>
  </si>
  <si>
    <t xml:space="preserve">Total Number of directors as on the date of meeting  </t>
  </si>
  <si>
    <t>requestBody.formData.nomineeDirectorsRepresenting.endYearExecutive</t>
  </si>
  <si>
    <t>Number of directors attended</t>
  </si>
  <si>
    <t>% of attendance</t>
  </si>
  <si>
    <t>requestBody.formData.nomineeDirectorsRepresenting.endYearNonExecutive</t>
  </si>
  <si>
    <t>Mali</t>
  </si>
  <si>
    <t>Maldives</t>
  </si>
  <si>
    <t>requestBody.formData.nomineeDirectorsRepresenting.percentExecutive</t>
  </si>
  <si>
    <t>requestBody.formData.nomineeDirectorsRepresenting.percentNonExecutive</t>
  </si>
  <si>
    <t>C COMMITTEE MEETINGS</t>
  </si>
  <si>
    <t>requestBody.formData.banksAndFis.category</t>
  </si>
  <si>
    <t>Banks &amp; FIs</t>
  </si>
  <si>
    <t>requestBody.formData.banksAndFis.BeginningYearExecutive</t>
  </si>
  <si>
    <t xml:space="preserve">    Number of meetings held</t>
  </si>
  <si>
    <t>Tanzania, United Republic of</t>
  </si>
  <si>
    <t>requestBody.formData.banksAndFis.BeginningYearNonExecutive</t>
  </si>
  <si>
    <t>Niue</t>
  </si>
  <si>
    <t>requestBody.formData.banksAndFis.endYearExecutive</t>
  </si>
  <si>
    <t>Total Number of Members as on the date of meeting</t>
  </si>
  <si>
    <t>requestBody.formData.banksAndFis.endYearNonExecutive</t>
  </si>
  <si>
    <t>requestBody.formData.banksAndFis.percentExecutive</t>
  </si>
  <si>
    <t>Malaysia</t>
  </si>
  <si>
    <t>Malawi</t>
  </si>
  <si>
    <t>requestBody.formData.banksAndFis.percentNonExecutive</t>
  </si>
  <si>
    <t>requestBody.formData.investingInstitutions.category</t>
  </si>
  <si>
    <t>Investing institutions</t>
  </si>
  <si>
    <t>D ATTENDANCE OF DIRECTORS</t>
  </si>
  <si>
    <t>requestBody.formData.investingInstitutions.BeginningYearExecutive</t>
  </si>
  <si>
    <t>requestBody.formData.investingInstitutions.BeginningYearNonExecutive</t>
  </si>
  <si>
    <t>Name of the Director</t>
  </si>
  <si>
    <t>Board Meetings</t>
  </si>
  <si>
    <t>Committee Meetings</t>
  </si>
  <si>
    <t>Whether attended AGMheld on</t>
  </si>
  <si>
    <t>requestBody.formData.investingInstitutions.endYearExecutive</t>
  </si>
  <si>
    <t>Number of Meetings  which  director was entitled to attend</t>
  </si>
  <si>
    <t>Number of Meetings attended</t>
  </si>
  <si>
    <t>Number of Meetings which director was entitled to attend</t>
  </si>
  <si>
    <t>requestBody.formData.investingInstitutions.endYearNonExecutive</t>
  </si>
  <si>
    <t>ASIT ARVINDBHAI VYAS</t>
  </si>
  <si>
    <t>RIDDHIBEN RUSHABH PATEL</t>
  </si>
  <si>
    <t>Mauritania</t>
  </si>
  <si>
    <t>Mauritius</t>
  </si>
  <si>
    <t>requestBody.formData.investingInstitutions.percentExecutive</t>
  </si>
  <si>
    <t>requestBody.formData.investingInstitutions.percentNonExecutive</t>
  </si>
  <si>
    <t>requestBody.formData.government.category</t>
  </si>
  <si>
    <t>New Caledonia</t>
  </si>
  <si>
    <t>requestBody.formData.government.BeginningYearExecutive</t>
  </si>
  <si>
    <t>X REMUNERATION OF DIRECTORS AND KEY MANAGERIAL PERSONNEL</t>
  </si>
  <si>
    <t>Russia</t>
  </si>
  <si>
    <t>requestBody.formData.government.BeginningYearNonExecutive</t>
  </si>
  <si>
    <t>Niger</t>
  </si>
  <si>
    <t>requestBody.formData.government.endYearExecutive</t>
  </si>
  <si>
    <t>A *Number of  Managing Director, Whole-time Directors and/or Manager  whose remuneration details to be entered</t>
  </si>
  <si>
    <t>requestBody.formData.government.endYearNonExecutive</t>
  </si>
  <si>
    <t xml:space="preserve">      </t>
  </si>
  <si>
    <t>requestBody.formData.government.percentExecutive</t>
  </si>
  <si>
    <t xml:space="preserve">S. No. </t>
  </si>
  <si>
    <t>Gross salary</t>
  </si>
  <si>
    <t>Commission</t>
  </si>
  <si>
    <t>Stock Option/ Sweat equity</t>
  </si>
  <si>
    <t>Total amount</t>
  </si>
  <si>
    <t>requestBody.formData.government.percentNonExecutive</t>
  </si>
  <si>
    <t>Debenture Holders</t>
  </si>
  <si>
    <t>Members(Other than Promoters)</t>
  </si>
  <si>
    <t>requestBody.formData.smallShareHolders.category</t>
  </si>
  <si>
    <t>Small share holders</t>
  </si>
  <si>
    <t>Saint Martin</t>
  </si>
  <si>
    <t>Saint Barthélemy</t>
  </si>
  <si>
    <t>Serbia and Montenegro</t>
  </si>
  <si>
    <t>Aland Islands</t>
  </si>
  <si>
    <t>Isle of Man</t>
  </si>
  <si>
    <t>requestBody.formData.smallShareHolders.BeginningYearExecutive</t>
  </si>
  <si>
    <t>requestBody.formData.smallShareHolders.BeginningYearNonExecutive</t>
  </si>
  <si>
    <t xml:space="preserve">B *Number of  CEO, CFO and Company secretary whose remuneration details to be entered       </t>
  </si>
  <si>
    <t>requestBody.formData.smallShareHolders.endYearExecutive</t>
  </si>
  <si>
    <t>requestBody.formData.smallShareHolders.endYearNonExecutive</t>
  </si>
  <si>
    <t>requestBody.formData.smallShareHolders.percentExecutive</t>
  </si>
  <si>
    <t>701692</t>
  </si>
  <si>
    <t>00047374</t>
  </si>
  <si>
    <t>requestBody.formData.smallShareHolders.percentNonExecutive</t>
  </si>
  <si>
    <t>Serbia</t>
  </si>
  <si>
    <t>Saint Helena and Dependencies</t>
  </si>
  <si>
    <t>Jersey</t>
  </si>
  <si>
    <t>Guernsey</t>
  </si>
  <si>
    <t>Zimbabwe</t>
  </si>
  <si>
    <t>requestBody.formData.others.category</t>
  </si>
  <si>
    <t>requestBody.formData.others.BeginningYearExecutive</t>
  </si>
  <si>
    <t>C *Number of other directors whose remuneration details to be entered</t>
  </si>
  <si>
    <t>requestBody.formData.others.BeginningYearNonExecutive</t>
  </si>
  <si>
    <t>requestBody.formData.others.endYearExecutive</t>
  </si>
  <si>
    <t>requestBody.formData.others.endYearNonExecutive</t>
  </si>
  <si>
    <t>BECPM6294R</t>
  </si>
  <si>
    <t>PRASHANT ABHAYKUMAR MAHA</t>
  </si>
  <si>
    <t>requestBody.formData.others.percentExecutive</t>
  </si>
  <si>
    <t>Zambia</t>
  </si>
  <si>
    <t>Yugoslavia</t>
  </si>
  <si>
    <t>Yemen</t>
  </si>
  <si>
    <t>Western Sahara</t>
  </si>
  <si>
    <t>Wallis and Futuna Islands</t>
  </si>
  <si>
    <t>requestBody.formData.others.percentNonExecutive</t>
  </si>
  <si>
    <t>requestBody.formData.equitySharesTotal.category</t>
  </si>
  <si>
    <t xml:space="preserve">XI MATTERS RELATED TO CERTIFICATION OF COMPLIANCES AND DISCLOSURES  </t>
  </si>
  <si>
    <t>requestBody.formData.equitySharesTotal.type</t>
  </si>
  <si>
    <t>requestBody.formData.equitySharesTotal.beginningOfYear</t>
  </si>
  <si>
    <t>Tajikistan</t>
  </si>
  <si>
    <t>requestBody.formData.equitySharesTotal.increaseDuringYear</t>
  </si>
  <si>
    <t>Nicaragua</t>
  </si>
  <si>
    <t>requestBody.formData.equitySharesTotal.publicIssue</t>
  </si>
  <si>
    <t>B If No, give reasons/observations</t>
  </si>
  <si>
    <t>requestBody.formData.equitySharesTotal.rightsIssue</t>
  </si>
  <si>
    <t>requestBody.formData.equitySharesTotal.bonusIssue</t>
  </si>
  <si>
    <t>requestBody.formData.equitySharesTotal.privatePlacement</t>
  </si>
  <si>
    <t>XII PENALTY AND PUNISHMENT – DETAILS THEREOF</t>
  </si>
  <si>
    <t>requestBody.formData.equitySharesTotal.esop</t>
  </si>
  <si>
    <t>requestBody.formData.equitySharesTotal.sweatEquitySharesAlloted</t>
  </si>
  <si>
    <t>requestBody.formData.equitySharesTotal.coversionOfPreferenceShare</t>
  </si>
  <si>
    <t>requestBody.formData.equitySharesTotal.coversionOfDebentures</t>
  </si>
  <si>
    <t>Number Of Penalties/Punishment imposed on company/directors/officers</t>
  </si>
  <si>
    <t>requestBody.formData.equitySharesTotal.gdrOrAdr</t>
  </si>
  <si>
    <t>requestBody.formData.equitySharesTotal.othersSpecify1</t>
  </si>
  <si>
    <t>Name of the company/ directors/ officers</t>
  </si>
  <si>
    <t>Name of the court/ concerned Authority</t>
  </si>
  <si>
    <t>Date of Order (DD/MM/YYYY)</t>
  </si>
  <si>
    <t>Name of the Act and section under which penalised / punished</t>
  </si>
  <si>
    <t>Details of penalty/ punishment</t>
  </si>
  <si>
    <t>Details of appeal (if any) including present status</t>
  </si>
  <si>
    <t>requestBody.formData.equitySharesTotal.decreaseDuringYear</t>
  </si>
  <si>
    <t>Martinique</t>
  </si>
  <si>
    <t>requestBody.formData.equitySharesTotal.buyBackOfShares</t>
  </si>
  <si>
    <t>requestBody.formData.equitySharesTotal.sharesForfeited</t>
  </si>
  <si>
    <t>requestBody.formData.equitySharesTotal.reductionShareCapital</t>
  </si>
  <si>
    <t>requestBody.formData.equitySharesTotal.othersSpecify2</t>
  </si>
  <si>
    <t>Number of compounding of offences</t>
  </si>
  <si>
    <t>requestBody.formData.equitySharesTotal.endOfYear</t>
  </si>
  <si>
    <t>requestBody.formData.equitySharesTotalNominalAmount.category</t>
  </si>
  <si>
    <t>Name of the Act and section under which offence committed</t>
  </si>
  <si>
    <t>Particulars of offence</t>
  </si>
  <si>
    <t>Amount of compounding  (in rupees)</t>
  </si>
  <si>
    <t>requestBody.formData.equitySharesTotalNominalAmount.type</t>
  </si>
  <si>
    <t>Marshall Islands</t>
  </si>
  <si>
    <t>requestBody.formData.equitySharesTotalNominalAmount.beginningOfYear</t>
  </si>
  <si>
    <t>requestBody.formData.equitySharesTotalNominalAmount.increaseDuringYear</t>
  </si>
  <si>
    <t>XIII Shareholder / Debenture holder details</t>
  </si>
  <si>
    <t>requestBody.formData.equitySharesTotalNominalAmount.publicIssue</t>
  </si>
  <si>
    <t>requestBody.formData.equitySharesTotalNominalAmount.rightsIssue</t>
  </si>
  <si>
    <t>Number of shareholder/ debenture holder</t>
  </si>
  <si>
    <t>requestBody.formData.equitySharesTotalNominalAmount.bonusIssue</t>
  </si>
  <si>
    <t>requestBody.formData.equitySharesTotalNominalAmount.privatePlacement</t>
  </si>
  <si>
    <t>XV COMPLIANCE OF SUB-SECTION (2) OF SECTION 92, IN CASE OF LISTED COMPANIES</t>
  </si>
  <si>
    <t>requestBody.formData.equitySharesTotalNominalAmount.esop</t>
  </si>
  <si>
    <t>requestBody.formData.equitySharesTotalNominalAmount.sweatEquitySharesAlloted</t>
  </si>
  <si>
    <t xml:space="preserve">In case of a listed company or a company having paid up share capital of Ten Crore rupees or more or turnover of Fifty Crore rupees or more, details of </t>
  </si>
  <si>
    <t>requestBody.formData.equitySharesTotalNominalAmount.coversionOfPreferenceShare</t>
  </si>
  <si>
    <t>company secretary in whole time practice certifying the annual return in Form MGT-8.</t>
  </si>
  <si>
    <t>requestBody.formData.equitySharesTotalNominalAmount.coversionOfDebentures</t>
  </si>
  <si>
    <t>requestBody.formData.equitySharesTotalNominalAmount.gdrOrAdr</t>
  </si>
  <si>
    <t>I/We certify that:</t>
  </si>
  <si>
    <t>requestBody.formData.equitySharesTotalNominalAmount.othersSpecify1</t>
  </si>
  <si>
    <t>requestBody.formData.equitySharesTotalNominalAmount.decreaseDuringYear</t>
  </si>
  <si>
    <t xml:space="preserve">(a) The return states the facts, as they stood on the date of the closure of the financial year aforesaid correctly and adequately. </t>
  </si>
  <si>
    <t>requestBody.formData.equitySharesTotalNominalAmount.buyBackOfShares</t>
  </si>
  <si>
    <t xml:space="preserve">(b) Unless otherwise expressly stated to the contrary elsewhere in this return, the Company has complied with applicable provisions of the Act during the </t>
  </si>
  <si>
    <t>requestBody.formData.equitySharesTotalNominalAmount.sharesForfeited</t>
  </si>
  <si>
    <t>financial year.</t>
  </si>
  <si>
    <t>requestBody.formData.equitySharesTotalNominalAmount.reductionShareCapital</t>
  </si>
  <si>
    <t xml:space="preserve">(c) The company has not, since the date of the closure of the last financial year with reference to which the last return was submitted or in the case of a first </t>
  </si>
  <si>
    <t>requestBody.formData.equitySharesTotalNominalAmount.othersSpecify2</t>
  </si>
  <si>
    <t xml:space="preserve">return since the date of incorporation of the company, issued any invitation to the public to subscribe for any securities of the company. </t>
  </si>
  <si>
    <t>requestBody.formData.equitySharesTotalNominalAmount.endOfYear</t>
  </si>
  <si>
    <t xml:space="preserve">(d) Where the annual return discloses the fact that the number of members, (except in case of one person company), of the company exceeds </t>
  </si>
  <si>
    <t>requestBody.formData.equitySharesTotalPaidUpAmount.category</t>
  </si>
  <si>
    <t>two hundred, the excess consists wholly of persons who under second proviso to clause (ii) of sub-section (68) of section 2 of the Act are not to be included in</t>
  </si>
  <si>
    <t>requestBody.formData.equitySharesTotalPaidUpAmount.type</t>
  </si>
  <si>
    <t>Total Paidup Amount</t>
  </si>
  <si>
    <t>reckoning the number of two hundred.</t>
  </si>
  <si>
    <t>requestBody.formData.equitySharesTotalPaidUpAmount.beginningOfYear</t>
  </si>
  <si>
    <t>requestBody.formData.equitySharesTotalPaidUpAmount.increaseDuringYear</t>
  </si>
  <si>
    <t xml:space="preserve">I/ We have examined the registers, records and books and papers of </t>
  </si>
  <si>
    <t xml:space="preserve">as required to be maintained under the </t>
  </si>
  <si>
    <t>requestBody.formData.equitySharesTotalPaidUpAmount.publicIssue</t>
  </si>
  <si>
    <t>Companies Act, 2013 (the Act) and the rules made thereunder for the financial year ended on (DD/MM/YYYY)</t>
  </si>
  <si>
    <t>requestBody.formData.equitySharesTotalPaidUpAmount.rightsIssue</t>
  </si>
  <si>
    <t>requestBody.formData.equitySharesTotalPaidUpAmount.bonusIssue</t>
  </si>
  <si>
    <t xml:space="preserve">In my/ our opinion and to the best of my information and according to the examinations carried out by me/ us and explanations furnished to me/ us by the </t>
  </si>
  <si>
    <t>requestBody.formData.equitySharesTotalPaidUpAmount.privatePlacement</t>
  </si>
  <si>
    <t>company, its officers and agents, I/ we certify that:</t>
  </si>
  <si>
    <t>requestBody.formData.equitySharesTotalPaidUpAmount.esop</t>
  </si>
  <si>
    <t>requestBody.formData.equitySharesTotalPaidUpAmount.sweatEquitySharesAlloted</t>
  </si>
  <si>
    <t>A The Annual Return states the facts as at the close of the aforesaid financial year correctly and adequately.</t>
  </si>
  <si>
    <t>requestBody.formData.equitySharesTotalPaidUpAmount.coversionOfPreferenceShare</t>
  </si>
  <si>
    <t>B During the aforesaid financial year the Company has complied with provisions of the Act &amp; Rules made there under in respect of:</t>
  </si>
  <si>
    <t>requestBody.formData.equitySharesTotalPaidUpAmount.coversionOfDebentures</t>
  </si>
  <si>
    <t xml:space="preserve">    1 its status under the Act;</t>
  </si>
  <si>
    <t>requestBody.formData.equitySharesTotalPaidUpAmount.gdrOrAdr</t>
  </si>
  <si>
    <t xml:space="preserve">    2 maintenance of registers/records &amp; making entries therein within the time
prescribed therefor;</t>
  </si>
  <si>
    <t>requestBody.formData.equitySharesTotalPaidUpAmount.othersSpecify1</t>
  </si>
  <si>
    <t xml:space="preserve">    3 filing of forms and returns as stated in the annual return, with the Registrar of Companies, Regional Director, Central Government, the Tribunal , Court or </t>
  </si>
  <si>
    <t>requestBody.formData.equitySharesTotalPaidUpAmount.decreaseDuringYear</t>
  </si>
  <si>
    <t xml:space="preserve">    other authorities within/beyond the prescribed time;</t>
  </si>
  <si>
    <t>requestBody.formData.equitySharesTotalPaidUpAmount.buyBackOfShares</t>
  </si>
  <si>
    <t xml:space="preserve">    4 calling/ convening/ holding meetings of Board of Directors or its committees, if any, and the meetings of the members of the company on due dates as </t>
  </si>
  <si>
    <t>requestBody.formData.equitySharesTotalPaidUpAmount.sharesForfeited</t>
  </si>
  <si>
    <t xml:space="preserve">    stated in the annual return in respect of which meetings, proper notices were given and the proceedings including the circular resolutions and resolutions </t>
  </si>
  <si>
    <t>requestBody.formData.equitySharesTotalPaidUpAmount.reductionShareCapital</t>
  </si>
  <si>
    <t xml:space="preserve">    passed by postal ballot, if any, have been properly recorded in the Minute Book/registers maintained for the purpose and the same have been signed;</t>
  </si>
  <si>
    <t>requestBody.formData.equitySharesTotalPaidUpAmount.othersSpecify2</t>
  </si>
  <si>
    <t xml:space="preserve">    5 closure of Register of Members / Security holders, as the case may be.</t>
  </si>
  <si>
    <t>requestBody.formData.equitySharesTotalPaidUpAmount.endOfYear</t>
  </si>
  <si>
    <t xml:space="preserve">    6 advances/loans to its directors and/or persons or firms or companies referred in section 185 of the Act;</t>
  </si>
  <si>
    <t>requestBody.formData.equitySharesTotalPremium.category</t>
  </si>
  <si>
    <t xml:space="preserve">    7 contracts/arrangements with related parties as specified in section 188 of the Act;</t>
  </si>
  <si>
    <t>requestBody.formData.equitySharesTotalPremium.type</t>
  </si>
  <si>
    <t>Total Premium</t>
  </si>
  <si>
    <t xml:space="preserve">    8 issue or allotment or transfer or transmission or buy back of securities/ redemption of preference shares or debentures/ alteration or reduction of share </t>
  </si>
  <si>
    <t>requestBody.formData.equitySharesTotalPremium.beginningOfYear</t>
  </si>
  <si>
    <t xml:space="preserve">    capital/ conversion of shares/ securities and issue of security certificates in all instances;</t>
  </si>
  <si>
    <t>requestBody.formData.equitySharesTotalPremium.increaseDuringYear</t>
  </si>
  <si>
    <t xml:space="preserve">    9 keeping in abeyance the rights to dividend, rights shares and bonus shares pending registration of transfer of shares in compliance with the provisions of </t>
  </si>
  <si>
    <t>requestBody.formData.equitySharesTotalPremium.publicIssue</t>
  </si>
  <si>
    <t xml:space="preserve">    the Act</t>
  </si>
  <si>
    <t>requestBody.formData.equitySharesTotalPremium.rightsIssue</t>
  </si>
  <si>
    <t xml:space="preserve">    10 declaration/ payment of dividend; transfer of unpaid/ unclaimed dividend/other amounts as applicable to the Investor Education and Protection Fund in </t>
  </si>
  <si>
    <t>requestBody.formData.equitySharesTotalPremium.bonusIssue</t>
  </si>
  <si>
    <t xml:space="preserve">    accordance with section 125 of the Act;</t>
  </si>
  <si>
    <t>requestBody.formData.equitySharesTotalPremium.privatePlacement</t>
  </si>
  <si>
    <t xml:space="preserve">    11 signing of audited financial statement as per the provisions of section  134 of the Act and report of directors is as per sub - sections (3), (4) and (5) thereof;</t>
  </si>
  <si>
    <t>requestBody.formData.equitySharesTotalPremium.esop</t>
  </si>
  <si>
    <t xml:space="preserve">    12 constitution/ appointment/ re-appointments/ retirement/ filling up casual vacancies/ disclosures of the Directors, Key Managerial Personnel and the </t>
  </si>
  <si>
    <t>requestBody.formData.equitySharesTotalPremium.sweatEquitySharesAlloted</t>
  </si>
  <si>
    <t xml:space="preserve">    remuneration paid to them;</t>
  </si>
  <si>
    <t>requestBody.formData.equitySharesTotalPremium.coversionOfPreferenceShare</t>
  </si>
  <si>
    <t xml:space="preserve">    13 appointment/ reappointment/ filling up casual vacancies of auditors as per the provisions of section 139 of the Act;</t>
  </si>
  <si>
    <t>requestBody.formData.equitySharesTotalPremium.coversionOfDebentures</t>
  </si>
  <si>
    <t xml:space="preserve">    14 approvals required to be taken from the Central Government, Tribunal, Regional Director, Registrar, Court or such other authorities under the various </t>
  </si>
  <si>
    <t>requestBody.formData.equitySharesTotalPremium.gdrOrAdr</t>
  </si>
  <si>
    <t xml:space="preserve">    provisions of the Act;</t>
  </si>
  <si>
    <t>requestBody.formData.equitySharesTotalPremium.othersSpecify1</t>
  </si>
  <si>
    <t xml:space="preserve">    15 acceptance/ renewal/ repayment of deposits;</t>
  </si>
  <si>
    <t>requestBody.formData.equitySharesTotalPremium.decreaseDuringYear</t>
  </si>
  <si>
    <t xml:space="preserve">    16 borrowings from its directors, members, public financial institutions, banks and others and creation/ modification/ satisfaction of charges in that </t>
  </si>
  <si>
    <t>requestBody.formData.equitySharesTotalPremium.buyBackOfShares</t>
  </si>
  <si>
    <t xml:space="preserve">    respect, wherever applicable;</t>
  </si>
  <si>
    <t>requestBody.formData.equitySharesTotalPremium.sharesForfeited</t>
  </si>
  <si>
    <t xml:space="preserve">    17 loans and investments or guarantees given or providing of securities to other bodies corporate or persons falling under the provisions of section 186 of the </t>
  </si>
  <si>
    <t>requestBody.formData.equitySharesTotalPremium.reductionShareCapital</t>
  </si>
  <si>
    <t xml:space="preserve">    Act ;</t>
  </si>
  <si>
    <t>requestBody.formData.equitySharesTotalPremium.othersSpecify2</t>
  </si>
  <si>
    <t xml:space="preserve">    18 alteration of the provisions of the Memorandum and/ or Articles of Association of the Company;</t>
  </si>
  <si>
    <t>requestBody.formData.equitySharesTotalPremium.endOfYear</t>
  </si>
  <si>
    <t>requestBody.formData.preferenceSharesTotal.category</t>
  </si>
  <si>
    <t>To be digitally signed by</t>
  </si>
  <si>
    <t>DSC BOX</t>
  </si>
  <si>
    <t>requestBody.formData.preferenceSharesTotal.type</t>
  </si>
  <si>
    <t>requestBody.formData.preferenceSharesTotal.beginningOfYear</t>
  </si>
  <si>
    <t>requestBody.formData.preferenceSharesTotal.increaseDuringYear</t>
  </si>
  <si>
    <t>requestBody.formData.preferenceSharesTotal.issueOfShares</t>
  </si>
  <si>
    <t>Date (DD/MM/YYYY)</t>
  </si>
  <si>
    <t>requestBody.formData.preferenceSharesTotal.reissueOfForfeitedShares</t>
  </si>
  <si>
    <t>requestBody.formData.preferenceSharesTotal.othersSpecify1</t>
  </si>
  <si>
    <t>Place</t>
  </si>
  <si>
    <t>requestBody.formData.preferenceSharesTotal.decreaseDuringYear</t>
  </si>
  <si>
    <t>requestBody.formData.preferenceSharesTotal.redemptionOfShares</t>
  </si>
  <si>
    <t>Whether associate or fellow:</t>
  </si>
  <si>
    <t>requestBody.formData.preferenceSharesTotal.sharesForfeited</t>
  </si>
  <si>
    <t>requestBody.formData.preferenceSharesTotal.reductionShareCapital</t>
  </si>
  <si>
    <t>Certificate of practice number</t>
  </si>
  <si>
    <t>requestBody.formData.preferenceSharesTotal.othersSpecify2</t>
  </si>
  <si>
    <t>requestBody.formData.preferenceSharesTotal.endOfYear</t>
  </si>
  <si>
    <t>XVI Declaration under Rule 9(4) of the Companies (Management and Administration) Rules, 2014</t>
  </si>
  <si>
    <t>requestBody.formData.preferenceSharesTotalNominalAmount.category</t>
  </si>
  <si>
    <t>requestBody.formData.preferenceSharesTotalNominalAmount.type</t>
  </si>
  <si>
    <t>requestBody.formData.preferenceSharesTotalNominalAmount.beginningOfYear</t>
  </si>
  <si>
    <t>requestBody.formData.preferenceSharesTotalNominalAmount.increaseDuringYear</t>
  </si>
  <si>
    <t>(a) DIN/PAN/Membership number of Designated Person</t>
  </si>
  <si>
    <t>requestBody.formData.preferenceSharesTotalNominalAmount.issueOfShares</t>
  </si>
  <si>
    <t>requestBody.formData.preferenceSharesTotalNominalAmount.reissueOfForfeitedShares</t>
  </si>
  <si>
    <t>(b) Name of the Designated Person</t>
  </si>
  <si>
    <t>requestBody.formData.preferenceSharesTotalNominalAmount.othersSpecify1</t>
  </si>
  <si>
    <t>requestBody.formData.preferenceSharesTotalNominalAmount.decreaseDuringYear</t>
  </si>
  <si>
    <t>Declaration</t>
  </si>
  <si>
    <t>requestBody.formData.preferenceSharesTotalNominalAmount.redemptionOfShares</t>
  </si>
  <si>
    <t>requestBody.formData.preferenceSharesTotalNominalAmount.sharesForfeited</t>
  </si>
  <si>
    <t>I am authorised by the Board of Directors of the Company vide resolution number*</t>
  </si>
  <si>
    <t xml:space="preserve"> dated* (DD/MM/YYYY)</t>
  </si>
  <si>
    <t>requestBody.formData.preferenceSharesTotalNominalAmount.reductionShareCapital</t>
  </si>
  <si>
    <t xml:space="preserve">to sign this form and declare that all the requirements of Companies Act, 2013 and the rules made there under in respect of the </t>
  </si>
  <si>
    <t>requestBody.formData.preferenceSharesTotalNominalAmount.othersSpecify2</t>
  </si>
  <si>
    <t>subject matter of this form  and matters incidental thereto have been complied with. I further declare that:</t>
  </si>
  <si>
    <t>requestBody.formData.preferenceSharesTotalNominalAmount.endOfYear</t>
  </si>
  <si>
    <t>requestBody.formData.preferenceSharesTotalPaidUpAmount.category</t>
  </si>
  <si>
    <t xml:space="preserve">1  Whatever is stated in this form and in the attachments thereto is true, correct and complete and no information material to the subject matter of this form </t>
  </si>
  <si>
    <t>requestBody.formData.preferenceSharesTotalPaidUpAmount.type</t>
  </si>
  <si>
    <t>has been suppressed or concealed and is as per the original records maintained by the company.</t>
  </si>
  <si>
    <t>requestBody.formData.preferenceSharesTotalPaidUpAmount.beginningOfYear</t>
  </si>
  <si>
    <t>requestBody.formData.preferenceSharesTotalPaidUpAmount.increaseDuringYear</t>
  </si>
  <si>
    <t>2  All the required attachments have been completely and legibly attached to this form.</t>
  </si>
  <si>
    <t>requestBody.formData.preferenceSharesTotalPaidUpAmount.issueOfShares</t>
  </si>
  <si>
    <t>requestBody.formData.preferenceSharesTotalPaidUpAmount.reissueOfForfeitedShares</t>
  </si>
  <si>
    <t>*To be digitally signed by</t>
  </si>
  <si>
    <t>requestBody.formData.preferenceSharesTotalPaidUpAmount.othersSpecify1</t>
  </si>
  <si>
    <t>requestBody.formData.preferenceSharesTotalPaidUpAmount.decreaseDuringYear</t>
  </si>
  <si>
    <t>*Designation</t>
  </si>
  <si>
    <t>requestBody.formData.preferenceSharesTotalPaidUpAmount.redemptionOfShares</t>
  </si>
  <si>
    <t xml:space="preserve">(Director /Liquidator/ Interim Resolution Professional (IRP)/Resolution Professional (RP))
</t>
  </si>
  <si>
    <t>requestBody.formData.preferenceSharesTotalPaidUpAmount.sharesForfeited</t>
  </si>
  <si>
    <t>requestBody.formData.preferenceSharesTotalPaidUpAmount.reductionShareCapital</t>
  </si>
  <si>
    <t xml:space="preserve">*DIN of the Director; or PAN of the Interim Resolution Professional (IRP) or </t>
  </si>
  <si>
    <t>requestBody.formData.preferenceSharesTotalPaidUpAmount.othersSpecify2</t>
  </si>
  <si>
    <t>Resolution Professional (RP) or Liquidator</t>
  </si>
  <si>
    <t>requestBody.formData.preferenceSharesTotalPaidUpAmount.endOfYear</t>
  </si>
  <si>
    <t>requestBody.formData.preferenceSharesTotalPremium.category</t>
  </si>
  <si>
    <t>requestBody.formData.preferenceSharesTotalPremium.type</t>
  </si>
  <si>
    <t>requestBody.formData.preferenceSharesTotalPremium.beginningOfYear</t>
  </si>
  <si>
    <t>requestBody.formData.preferenceSharesTotalPremium.increaseDuringYear</t>
  </si>
  <si>
    <t>requestBody.formData.preferenceSharesTotalPremium.issueOfShares</t>
  </si>
  <si>
    <t>*Whether associate or fellow:</t>
  </si>
  <si>
    <t>requestBody.formData.preferenceSharesTotalPremium.reissueOfForfeitedShares</t>
  </si>
  <si>
    <t>requestBody.formData.preferenceSharesTotalPremium.othersSpecify1</t>
  </si>
  <si>
    <t xml:space="preserve">*Membership number </t>
  </si>
  <si>
    <t>requestBody.formData.preferenceSharesTotalPremium.decreaseDuringYear</t>
  </si>
  <si>
    <t>requestBody.formData.preferenceSharesTotalPremium.redemptionOfShares</t>
  </si>
  <si>
    <t>requestBody.formData.preferenceSharesTotalPremium.sharesForfeited</t>
  </si>
  <si>
    <t>requestBody.formData.preferenceSharesTotalPremium.reductionShareCapital</t>
  </si>
  <si>
    <t>requestBody.formData.preferenceSharesTotalPremium.othersSpecify2</t>
  </si>
  <si>
    <t>requestBody.formData.preferenceSharesTotalPremium.endOfYear</t>
  </si>
  <si>
    <t>requestBody.formData.tempTransferDetails.nil</t>
  </si>
  <si>
    <t>requestBody.formData.tempTransferDetails.numOfTrasnfers</t>
  </si>
  <si>
    <t>requestBody.formData.indvFemaleSH</t>
  </si>
  <si>
    <t>requestBody.formData.indvMaleSH</t>
  </si>
  <si>
    <t>requestBody.formData.indvTransgenderSH</t>
  </si>
  <si>
    <t>requestBody.formData.othrThanIndvSH</t>
  </si>
  <si>
    <t>requestBody.formData.ttlNoOfSH</t>
  </si>
  <si>
    <t>requestBody.formData.compostionOfBoardDirectorsTotal.category</t>
  </si>
  <si>
    <t>requestBody.formData.compostionOfBoardDirectorsTotal.BeginningYearExecutive</t>
  </si>
  <si>
    <t>requestBody.formData.compostionOfBoardDirectorsTotal.BeginningYearNonExecutive</t>
  </si>
  <si>
    <t>requestBody.formData.compostionOfBoardDirectorsTotal.endYearExecutive</t>
  </si>
  <si>
    <t>requestBody.formData.compostionOfBoardDirectorsTotal.endYearNonExecutive</t>
  </si>
  <si>
    <t>requestBody.formData.compostionOfBoardDirectorsTotal.percentExecutive</t>
  </si>
  <si>
    <t>requestBody.formData.compostionOfBoardDirectorsTotal.percentNonExecutive</t>
  </si>
  <si>
    <t>requestBody.formData.totalSummaryOfIndebtedness.type</t>
  </si>
  <si>
    <t>requestBody.formData.totalSummaryOfIndebtedness.outstandingAtBeginningYear</t>
  </si>
  <si>
    <t>requestBody.formData.totalSummaryOfIndebtedness.increasingDuringYear</t>
  </si>
  <si>
    <t>requestBody.formData.totalSummaryOfIndebtedness.decreasingDuringYear</t>
  </si>
  <si>
    <t>requestBody.formData.totalSummaryOfIndebtedness.outstandingAtEndYear</t>
  </si>
  <si>
    <t>requestBody.formData.attendanceAGMDate</t>
  </si>
  <si>
    <t>requestBody.formData.renumerationOfDirectorAndKMP.nil</t>
  </si>
  <si>
    <t>requestBody.formData.renumerationOfDirectorAndKMP.numOfMDOrWholeTimeDirOrManager</t>
  </si>
  <si>
    <t>requestBody.formData.renumerationOfDirectorAndKMP.numOfCEOOrCFOOrCS</t>
  </si>
  <si>
    <t>requestBody.formData.renumerationOfDirectorAndKMP.numOfOtherDirectors</t>
  </si>
  <si>
    <t>requestBody.formData.numOfCompaniesInformationToBeGiven</t>
  </si>
  <si>
    <t>requestBody.formData.numOfchangeInDirectorAndKMPDuringYear</t>
  </si>
  <si>
    <t>requestBody.formData.addressLine1AsOnFilingDate</t>
  </si>
  <si>
    <t>Syria</t>
  </si>
  <si>
    <t>requestBody.formData.addressAreaAsOnFilingDate</t>
  </si>
  <si>
    <t>AHAMEDABAD</t>
  </si>
  <si>
    <t>requestBody.formData.addressCityAsOnFilingDate</t>
  </si>
  <si>
    <t>Switzerland</t>
  </si>
  <si>
    <t>requestBody.formData.addressDistrictAsOnFilingDate</t>
  </si>
  <si>
    <t>Gujarat</t>
  </si>
  <si>
    <t>requestBody.formData.addressStateAsOnFilingDate</t>
  </si>
  <si>
    <t>380012</t>
  </si>
  <si>
    <t>requestBody.formData.addressPincodeAsOnFilingDate</t>
  </si>
  <si>
    <t>Sweden</t>
  </si>
  <si>
    <t>requestBody.formData.registeredAddressAsOnFinYearDateLine1</t>
  </si>
  <si>
    <t>Swaziland</t>
  </si>
  <si>
    <t>requestBody.formData.registeredAddressAsOnFinYearDateArea</t>
  </si>
  <si>
    <t>Svalbard and Jan Mayen Islands</t>
  </si>
  <si>
    <t>requestBody.formData.registeredAddressAsOnFinYearDateCity</t>
  </si>
  <si>
    <t>Suriname</t>
  </si>
  <si>
    <t>requestBody.formData.registeredAddressAsOnFinYearDateState</t>
  </si>
  <si>
    <t>India</t>
  </si>
  <si>
    <t>requestBody.formData.registeredAddressAsOnFinYearDateCountry</t>
  </si>
  <si>
    <t>Sudan</t>
  </si>
  <si>
    <t>requestBody.formData.addressPincodeAsOnFinYearDate</t>
  </si>
  <si>
    <t>St. Pierre and Miquelon</t>
  </si>
  <si>
    <t>requestBody.formData.addressAreaAsOnFinYearDate</t>
  </si>
  <si>
    <t>St. Helena</t>
  </si>
  <si>
    <t>requestBody.formData.equitySharesPhysical.othersSpecifyIncreaseDuringYear</t>
  </si>
  <si>
    <t>requestBody.formData.equitySharesPhysical.othersSpecifyDecreaseDuringYear</t>
  </si>
  <si>
    <t>requestBody.formData.preferenceSharesPhysical.othersSpecifyIncreaseDuringYear</t>
  </si>
  <si>
    <t>requestBody.formData.preferenceSharesPhysical.othersSpecifyDecreaseDuringYear</t>
  </si>
  <si>
    <t>requestBody.formData.equitySharesDEMAT.othersSpecifyIncreaseDuringYear</t>
  </si>
  <si>
    <t>requestBody.formData.equitySharesDEMAT.othersSpecifyDecreaseDuringYear</t>
  </si>
  <si>
    <t>requestBody.formData.equitySharesTotal.othersSpecifyIncreaseDuringYear</t>
  </si>
  <si>
    <t>requestBody.formData.equitySharesTotal.othersSpecifyDecreaseDuringYear</t>
  </si>
  <si>
    <t>requestBody.formData.equitySharesTotalNominalAmount.othersSpecifyIncreaseDuringYear</t>
  </si>
  <si>
    <t>requestBody.formData.equitySharesTotalNominalAmount.othersSpecifyDecreaseDuringYear</t>
  </si>
  <si>
    <t>requestBody.formData.equitySharesTotalPaidUpAmount.othersSpecifyIncreaseDuringYear</t>
  </si>
  <si>
    <t>requestBody.formData.equitySharesTotalPaidUpAmount.othersSpecifyDecreaseDuringYear</t>
  </si>
  <si>
    <t>requestBody.formData.equitySharesTotalPremium.othersSpecifyIncreaseDuringYear</t>
  </si>
  <si>
    <t>requestBody.formData.equitySharesTotalPremium.othersSpecifyDecreaseDuringYear</t>
  </si>
  <si>
    <t>requestBody.formData.preferenceSharesDEMAT.othersSpecifyIncreaseDuringYear</t>
  </si>
  <si>
    <t>requestBody.formData.preferenceSharesDEMAT.othersSpecifyDecreaseDuringYear</t>
  </si>
  <si>
    <t>requestBody.formData.preferenceSharesTotal.othersSpecifyIncreaseDuringYear</t>
  </si>
  <si>
    <t>requestBody.formData.preferenceSharesTotal.othersSpecifyDecreaseDuringYear</t>
  </si>
  <si>
    <t>requestBody.formData.preferenceSharesTotalNominalAmount.othersSpecifyIncreaseDuringYear</t>
  </si>
  <si>
    <t>requestBody.formData.preferenceSharesTotalNominalAmount.othersSpecifyDecreaseDuringYear</t>
  </si>
  <si>
    <t>requestBody.formData.preferenceSharesTotalPaidUpAmount.othersSpecifyIncreaseDuringYear</t>
  </si>
  <si>
    <t>requestBody.formData.preferenceSharesTotalPaidUpAmount.othersSpecifyDecreaseDuringYear</t>
  </si>
  <si>
    <t>requestBody.formData.preferenceSharesTotalPremium.othersSpecifyIncreaseDuringYear</t>
  </si>
  <si>
    <t>requestBody.formData.preferenceSharesTotalPremium.othersSpecifyDecreaseDuringYear</t>
  </si>
  <si>
    <t>requestBody.formData.renumerationOfDirectorAndKMP.totalRenumerationTableA.totalGrossSalary</t>
  </si>
  <si>
    <t>requestBody.formData.renumerationOfDirectorAndKMP.totalRenumerationTableA.totalCommission</t>
  </si>
  <si>
    <t>requestBody.formData.renumerationOfDirectorAndKMP.totalRenumerationTableA.totalStockOption</t>
  </si>
  <si>
    <t>requestBody.formData.renumerationOfDirectorAndKMP.totalRenumerationTableA.totalOthers</t>
  </si>
  <si>
    <t>requestBody.formData.renumerationOfDirectorAndKMP.totalRenumerationTableA.totalAmount</t>
  </si>
  <si>
    <t>requestBody.formData.renumerationOfDirectorAndKMP.totalRenumerationTableB.totalGrossSalary</t>
  </si>
  <si>
    <t>requestBody.formData.renumerationOfDirectorAndKMP.totalRenumerationTableB.totalCommission</t>
  </si>
  <si>
    <t>requestBody.formData.renumerationOfDirectorAndKMP.totalRenumerationTableB.totalStockOption</t>
  </si>
  <si>
    <t>requestBody.formData.renumerationOfDirectorAndKMP.totalRenumerationTableB.totalOthers</t>
  </si>
  <si>
    <t>requestBody.formData.renumerationOfDirectorAndKMP.totalRenumerationTableB.totalAmount</t>
  </si>
  <si>
    <t>requestBody.formData.renumerationOfDirectorAndKMP.totalRenumerationTableC.totalGrossSalary</t>
  </si>
  <si>
    <t>requestBody.formData.renumerationOfDirectorAndKMP.totalRenumerationTableC.totalCommission</t>
  </si>
  <si>
    <t>requestBody.formData.renumerationOfDirectorAndKMP.totalRenumerationTableC.totalStockOption</t>
  </si>
  <si>
    <t>requestBody.formData.renumerationOfDirectorAndKMP.totalRenumerationTableC.totalOthers</t>
  </si>
  <si>
    <t>requestBody.formData.renumerationOfDirectorAndKMP.totalRenumerationTableC.totalAmount</t>
  </si>
  <si>
    <t>requestBody.formData.declarantResolutionNo</t>
  </si>
  <si>
    <t>requestBody.formData.declarantResolutiondate</t>
  </si>
  <si>
    <t>requestBody.formData.declarantDesignation</t>
  </si>
  <si>
    <t>*Designation (Director /Liquidator/ Interim Resolution Professional (IRP)/Resolution Professional (RP))</t>
  </si>
  <si>
    <t>requestBody.formData.dinpan</t>
  </si>
  <si>
    <t>requestBody.formData.toBeSignedByCategory</t>
  </si>
  <si>
    <t>requestBody.formData.whetherAssociateOrFellowDeclaration</t>
  </si>
  <si>
    <t>requestBody.formData.membershipNumber</t>
  </si>
  <si>
    <t>requestBody.formData.certificateOfPracticeNumber</t>
  </si>
  <si>
    <t>requestBody.formData.complianceSection.examinedRegisters</t>
  </si>
  <si>
    <t>requestBody.formData.complianceSection.financialYearToDate</t>
  </si>
  <si>
    <t>requestBody.formData.complianceSection.name</t>
  </si>
  <si>
    <t>requestBody.formData.complianceSection.date</t>
  </si>
  <si>
    <t>requestBody.formData.complianceSection.place</t>
  </si>
  <si>
    <t>requestBody.formData.complianceSection.certificateOfPracticeNumber</t>
  </si>
  <si>
    <t>requestBody.formData.complianceSection.toBeSignedByCategory</t>
  </si>
  <si>
    <t>Company Secretary in Practice</t>
  </si>
  <si>
    <t>requestBody.formData.complianceSection.whetherAssociateOrFellow</t>
  </si>
  <si>
    <t>requestBody.formData.dINPANMemNo</t>
  </si>
  <si>
    <t>requestBody.formData.designatedPersonName</t>
  </si>
  <si>
    <t>requestBody.formData.promotersEquityNumShares.otherReason</t>
  </si>
  <si>
    <t>requestBody.formData.promotersEquityPercentage.otherReason</t>
  </si>
  <si>
    <t>requestBody.formData.promotersPreferenceNumShares.otherReason</t>
  </si>
  <si>
    <t>requestBody.formData.promotersPreferencePercentage.otherReason</t>
  </si>
  <si>
    <t>requestBody.formData.publicEquityNumShares.otherReason</t>
  </si>
  <si>
    <t>requestBody.formData.publicEquityPercentage.otherReason</t>
  </si>
  <si>
    <t>requestBody.formData.publicPreferenceNumShares.otherReason</t>
  </si>
  <si>
    <t>requestBody.formData.publicPreferencePercentage.otherReason</t>
  </si>
  <si>
    <t>requestBody.formData.tempAddressAsOnFilingDate</t>
  </si>
  <si>
    <t>requestBody.formData.tempAddressAsOnFinYearDate</t>
  </si>
  <si>
    <t>23.08</t>
  </si>
  <si>
    <t>72.56</t>
  </si>
  <si>
    <t>U67190MH1999PTC118368</t>
  </si>
  <si>
    <t xml:space="preserve"> MUFG INTIME INDIA PRIVATE
LIMITED</t>
  </si>
  <si>
    <t>C-101, 1st Floor, 247 Park,
Lal Bahadur Shastri Marg,
Vikhroli (West,
),Mumbai,Maharashtra,India,40008
3</t>
  </si>
  <si>
    <t>100</t>
  </si>
  <si>
    <t>10000000</t>
  </si>
  <si>
    <t>3131837</t>
  </si>
  <si>
    <t>31318370</t>
  </si>
  <si>
    <t>361217</t>
  </si>
  <si>
    <t>2770620</t>
  </si>
  <si>
    <t>3820</t>
  </si>
  <si>
    <t>38200</t>
  </si>
  <si>
    <t>INE635I01018</t>
  </si>
  <si>
    <t>6233000</t>
  </si>
  <si>
    <t>120891000</t>
  </si>
  <si>
    <t>2339029.00</t>
  </si>
  <si>
    <t>7478</t>
  </si>
  <si>
    <t>105758</t>
  </si>
  <si>
    <t>678453</t>
  </si>
  <si>
    <t>1119</t>
  </si>
  <si>
    <t>LLP, HUF, ID, CM</t>
  </si>
  <si>
    <t>2517</t>
  </si>
  <si>
    <t>690</t>
  </si>
  <si>
    <t>1813</t>
  </si>
  <si>
    <t>32.72</t>
  </si>
  <si>
    <t>08/05/2025</t>
  </si>
  <si>
    <t>09/06/2025</t>
  </si>
  <si>
    <t>12/08/2025</t>
  </si>
  <si>
    <t>13/11/2025</t>
  </si>
  <si>
    <t>13/02/2026</t>
  </si>
  <si>
    <t>Audit Committee</t>
  </si>
  <si>
    <t>08/05/2026</t>
  </si>
  <si>
    <t>09/07/2025</t>
  </si>
  <si>
    <t>Stakeholders relationship committee</t>
  </si>
  <si>
    <t>Independent directors meeting</t>
  </si>
  <si>
    <t>AGM</t>
  </si>
  <si>
    <t>08/07/2025</t>
  </si>
  <si>
    <t>2527</t>
  </si>
  <si>
    <t>RUSHABH
NAVNITBHAI PATEL</t>
  </si>
  <si>
    <t>RIDDHIBEN
RUSHABH PATEL</t>
  </si>
  <si>
    <t>1500000</t>
  </si>
  <si>
    <t>8267</t>
  </si>
  <si>
    <t>2490</t>
  </si>
  <si>
    <t>Prashant Maha</t>
  </si>
  <si>
    <t>237600</t>
  </si>
  <si>
    <t>Hetanshi Shah</t>
  </si>
  <si>
    <t>Ahmedabad</t>
  </si>
  <si>
    <t>22375</t>
  </si>
  <si>
    <t>32.79</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</si>
</sst>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 #,##0.00_ ;_ * \-#,##0.00_ ;_ * &quot;-&quot;??_ ;_ @_ "/>
  </numFmts>
  <fonts count="28">
    <font>
      <sz val="10"/>
      <color theme="1"/>
      <name val="Arial"/>
      <family val="2"/>
    </font>
    <font>
      <sz val="11"/>
      <color theme="1"/>
      <name val="Calibri"/>
      <family val="2"/>
      <scheme val="minor"/>
    </font>
    <font>
      <b/>
      <sz val="12"/>
      <color rgb="FF000000"/>
      <name val="Aptos Display"/>
      <family val="2"/>
    </font>
    <font>
      <sz val="11"/>
      <color theme="1"/>
      <name val="Calibri"/>
      <family val="2"/>
      <scheme val="minor"/>
    </font>
    <font>
      <sz val="12"/>
      <color rgb="FF000000"/>
      <name val="Aptos Display"/>
      <family val="2"/>
    </font>
    <font>
      <sz val="12"/>
      <color theme="1"/>
      <name val="Calibri"/>
      <family val="2"/>
      <scheme val="minor"/>
    </font>
    <font>
      <sz val="11"/>
      <color theme="1"/>
      <name val="Calibri"/>
      <family val="2"/>
    </font>
    <font>
      <b/>
      <sz val="11"/>
      <color theme="1"/>
      <name val="Calibri"/>
      <family val="2"/>
    </font>
    <font>
      <sz val="11"/>
      <color rgb="FF000000"/>
      <name val="Calibri"/>
      <family val="2"/>
    </font>
    <font>
      <sz val="10"/>
      <color theme="1"/>
      <name val="Calibri"/>
      <family val="2"/>
    </font>
    <font>
      <sz val="11"/>
      <color rgb="FFFFFF00"/>
      <name val="Calibri"/>
      <family val="2"/>
    </font>
    <font>
      <i/>
      <sz val="11"/>
      <color theme="1"/>
      <name val="Calibri"/>
      <family val="2"/>
    </font>
    <font>
      <b/>
      <sz val="11"/>
      <color rgb="FF000000"/>
      <name val="Calibri"/>
      <family val="2"/>
    </font>
    <font>
      <b/>
      <sz val="10"/>
      <color theme="1"/>
      <name val="Calibri"/>
      <family val="2"/>
    </font>
    <font>
      <sz val="10"/>
      <color rgb="FF000000"/>
      <name val="Calibri"/>
      <family val="2"/>
    </font>
    <font>
      <sz val="10"/>
      <color rgb="FF000000"/>
      <name val="Aptos"/>
      <family val="2"/>
    </font>
    <font>
      <b/>
      <sz val="18"/>
      <color theme="1"/>
      <name val="Calibri"/>
      <family val="2"/>
    </font>
    <font>
      <b/>
      <sz val="12"/>
      <color theme="1"/>
      <name val="Calibri"/>
      <family val="2"/>
    </font>
    <font>
      <b/>
      <sz val="12"/>
      <color theme="1"/>
      <name val="Calibri"/>
      <family val="2"/>
      <scheme val="minor"/>
    </font>
    <font>
      <sz val="11"/>
      <name val="Calibri"/>
      <family val="2"/>
      <scheme val="minor"/>
    </font>
    <font>
      <b/>
      <sz val="11"/>
      <color theme="1"/>
      <name val="Calibri"/>
      <family val="2"/>
      <scheme val="minor"/>
    </font>
    <font>
      <b/>
      <sz val="11"/>
      <color theme="0"/>
      <name val="Calibri"/>
      <family val="2"/>
      <scheme val="minor"/>
    </font>
    <font>
      <b/>
      <u/>
      <sz val="12"/>
      <color rgb="FF000000"/>
      <name val="Aptos Display"/>
      <family val="2"/>
    </font>
    <font>
      <b/>
      <u/>
      <sz val="14"/>
      <color rgb="FF000000"/>
      <name val="Aptos Display"/>
      <family val="2"/>
    </font>
    <font>
      <b/>
      <sz val="12"/>
      <color rgb="FF000000"/>
      <name val="Calibri"/>
      <family val="2"/>
    </font>
    <font>
      <b/>
      <sz val="12"/>
      <color rgb="FF000000"/>
      <name val="Times New Roman"/>
      <family val="1"/>
    </font>
    <font>
      <sz val="12"/>
      <color rgb="FF000000"/>
      <name val="Times New Roman"/>
      <family val="1"/>
    </font>
    <font>
      <sz val="10"/>
      <color theme="1"/>
      <name val="Arial"/>
      <family val="2"/>
    </font>
  </fonts>
  <fills count="14">
    <fill>
      <patternFill patternType="none"/>
    </fill>
    <fill>
      <patternFill patternType="gray125"/>
    </fill>
    <fill>
      <patternFill patternType="solid">
        <fgColor rgb="FFC1E5F5"/>
        <bgColor indexed="64"/>
      </patternFill>
    </fill>
    <fill>
      <patternFill patternType="solid">
        <fgColor rgb="FFFBE3D6"/>
        <bgColor indexed="64"/>
      </patternFill>
    </fill>
    <fill>
      <patternFill patternType="solid">
        <fgColor rgb="FFC2F1C8"/>
        <bgColor indexed="64"/>
      </patternFill>
    </fill>
    <fill>
      <patternFill patternType="solid">
        <fgColor rgb="FF156082"/>
        <bgColor indexed="64"/>
      </patternFill>
    </fill>
    <fill>
      <patternFill patternType="solid">
        <fgColor rgb="FFC1E5F5"/>
        <bgColor indexed="64"/>
      </patternFill>
    </fill>
    <fill>
      <patternFill patternType="solid">
        <fgColor rgb="FFFFC000"/>
        <bgColor indexed="64"/>
      </patternFill>
    </fill>
    <fill>
      <patternFill patternType="solid">
        <fgColor rgb="FFFFFF00"/>
        <bgColor indexed="64"/>
      </patternFill>
    </fill>
    <fill>
      <patternFill patternType="solid">
        <fgColor rgb="FFDCEAF7"/>
        <bgColor indexed="64"/>
      </patternFill>
    </fill>
    <fill>
      <patternFill patternType="solid">
        <fgColor rgb="FFD1D1D1"/>
        <bgColor indexed="64"/>
      </patternFill>
    </fill>
    <fill>
      <patternFill patternType="solid">
        <fgColor rgb="FFE0FFFF"/>
        <bgColor indexed="64"/>
      </patternFill>
    </fill>
    <fill>
      <patternFill patternType="solid">
        <fgColor rgb="FFD0D0D0"/>
        <bgColor indexed="64"/>
      </patternFill>
    </fill>
    <fill>
      <patternFill patternType="solid">
        <fgColor rgb="FFD3D3D3"/>
        <bgColor indexed="64"/>
      </patternFill>
    </fill>
  </fills>
  <borders count="37">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bottom style="thin">
        <color auto="1"/>
      </bottom>
      <diagonal/>
    </border>
    <border>
      <left style="thin">
        <color rgb="FF46B1E1"/>
      </left>
      <right/>
      <top/>
      <bottom/>
      <diagonal/>
    </border>
    <border>
      <left/>
      <right style="thin">
        <color rgb="FF46B1E1"/>
      </right>
      <top/>
      <bottom/>
      <diagonal/>
    </border>
    <border>
      <left style="thin">
        <color rgb="FF46B1E1"/>
      </left>
      <right/>
      <top style="thin">
        <color rgb="FF46B1E1"/>
      </top>
      <bottom style="thin">
        <color rgb="FF46B1E1"/>
      </bottom>
      <diagonal/>
    </border>
    <border>
      <left/>
      <right/>
      <top style="thin">
        <color rgb="FF46B1E1"/>
      </top>
      <bottom style="thin">
        <color rgb="FF46B1E1"/>
      </bottom>
      <diagonal/>
    </border>
    <border>
      <left/>
      <right style="thin">
        <color rgb="FF46B1E1"/>
      </right>
      <top style="thin">
        <color rgb="FF46B1E1"/>
      </top>
      <bottom style="thin">
        <color rgb="FF46B1E1"/>
      </bottom>
      <diagonal/>
    </border>
    <border>
      <left/>
      <right/>
      <top style="thin">
        <color auto="1"/>
      </top>
      <bottom style="thin">
        <color auto="1"/>
      </bottom>
      <diagonal/>
    </border>
    <border>
      <left/>
      <right/>
      <top style="thin">
        <color auto="1"/>
      </top>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auto="1"/>
      </left>
      <right style="thin">
        <color auto="1"/>
      </right>
      <top style="thin">
        <color rgb="FF000000"/>
      </top>
      <bottom style="thin">
        <color rgb="FF000000"/>
      </bottom>
      <diagonal/>
    </border>
    <border>
      <left style="thin">
        <color rgb="FF000000"/>
      </left>
      <right style="thin">
        <color auto="1"/>
      </right>
      <top style="thin">
        <color rgb="FF000000"/>
      </top>
      <bottom style="thin">
        <color rgb="FF000000"/>
      </bottom>
      <diagonal/>
    </border>
    <border>
      <left style="thin">
        <color auto="1"/>
      </left>
      <right style="thin">
        <color rgb="FF000000"/>
      </right>
      <top style="thin">
        <color rgb="FF000000"/>
      </top>
      <bottom style="thin">
        <color rgb="FF000000"/>
      </bottom>
      <diagonal/>
    </border>
    <border>
      <left/>
      <right/>
      <top/>
      <bottom style="thin">
        <color rgb="FF000000"/>
      </bottom>
      <diagonal/>
    </border>
    <border>
      <left style="thin">
        <color auto="1"/>
      </left>
      <right/>
      <top style="thin">
        <color rgb="FF000000"/>
      </top>
      <bottom style="thin">
        <color rgb="FF000000"/>
      </bottom>
      <diagonal/>
    </border>
    <border>
      <left style="thin">
        <color rgb="FF000000"/>
      </left>
      <right/>
      <top style="thin">
        <color rgb="FF000000"/>
      </top>
      <bottom style="thin">
        <color rgb="FF000000"/>
      </bottom>
      <diagonal/>
    </border>
    <border>
      <left style="thin">
        <color auto="1"/>
      </left>
      <right/>
      <top style="thin">
        <color rgb="FF000000"/>
      </top>
      <bottom/>
      <diagonal/>
    </border>
    <border>
      <left style="thin">
        <color auto="1"/>
      </left>
      <right/>
      <top style="thin">
        <color auto="1"/>
      </top>
      <bottom style="thin">
        <color rgb="FF000000"/>
      </bottom>
      <diagonal/>
    </border>
    <border>
      <left style="thin">
        <color rgb="FF000000"/>
      </left>
      <right/>
      <top style="thin">
        <color rgb="FF000000"/>
      </top>
      <bottom/>
      <diagonal/>
    </border>
    <border>
      <left style="thin">
        <color rgb="FF000000"/>
      </left>
      <right/>
      <top style="thin">
        <color auto="1"/>
      </top>
      <bottom style="thin">
        <color rgb="FF000000"/>
      </bottom>
      <diagonal/>
    </border>
    <border>
      <left style="thin">
        <color auto="1"/>
      </left>
      <right style="thin">
        <color rgb="FF000000"/>
      </right>
      <top style="thin">
        <color rgb="FF000000"/>
      </top>
      <bottom/>
      <diagonal/>
    </border>
    <border>
      <left style="thin">
        <color auto="1"/>
      </left>
      <right style="thin">
        <color rgb="FF000000"/>
      </right>
      <top style="thin">
        <color auto="1"/>
      </top>
      <bottom style="thin">
        <color rgb="FF000000"/>
      </bottom>
      <diagonal/>
    </border>
    <border>
      <left/>
      <right/>
      <top style="thin">
        <color auto="1"/>
      </top>
      <bottom style="thin">
        <color rgb="FF000000"/>
      </bottom>
      <diagonal/>
    </border>
    <border>
      <left/>
      <right style="thin">
        <color auto="1"/>
      </right>
      <top style="thin">
        <color auto="1"/>
      </top>
      <bottom style="thin">
        <color rgb="FF000000"/>
      </bottom>
      <diagonal/>
    </border>
    <border>
      <left style="thin">
        <color rgb="FF000000"/>
      </left>
      <right style="thin">
        <color rgb="FF000000"/>
      </right>
      <top style="thin">
        <color rgb="FF000000"/>
      </top>
      <bottom style="thin">
        <color rgb="FF000000"/>
      </bottom>
      <diagonal/>
    </border>
    <border>
      <left style="thin">
        <color auto="1"/>
      </left>
      <right/>
      <top/>
      <bottom style="thin">
        <color rgb="FF000000"/>
      </bottom>
      <diagonal/>
    </border>
    <border>
      <left/>
      <right style="thin">
        <color auto="1"/>
      </right>
      <top/>
      <bottom style="thin">
        <color rgb="FF000000"/>
      </bottom>
      <diagonal/>
    </border>
  </borders>
  <cellStyleXfs count="2">
    <xf numFmtId="0" fontId="0" fillId="0" borderId="0"/>
    <xf numFmtId="43" fontId="27" fillId="0" borderId="0" applyFont="0" applyFill="0" applyBorder="0" applyAlignment="0" applyProtection="0"/>
  </cellStyleXfs>
  <cellXfs count="276">
    <xf numFmtId="0" fontId="0" fillId="0" borderId="0" xfId="0"/>
    <xf numFmtId="0" fontId="3" fillId="0" borderId="0" xfId="0" applyFont="1"/>
    <xf numFmtId="49" fontId="5" fillId="2" borderId="1" xfId="0" applyNumberFormat="1" applyFont="1" applyFill="1" applyBorder="1" applyAlignment="1">
      <alignment horizontal="left" vertical="top"/>
    </xf>
    <xf numFmtId="49" fontId="23" fillId="0" borderId="1" xfId="0" applyNumberFormat="1" applyFont="1" applyBorder="1" applyAlignment="1">
      <alignment vertical="center"/>
    </xf>
    <xf numFmtId="49" fontId="2" fillId="4" borderId="1" xfId="0" applyNumberFormat="1" applyFont="1" applyFill="1" applyBorder="1" applyAlignment="1">
      <alignment horizontal="right" vertical="top" wrapText="1"/>
    </xf>
    <xf numFmtId="49" fontId="4" fillId="4" borderId="1" xfId="0" applyNumberFormat="1" applyFont="1" applyFill="1" applyBorder="1" applyAlignment="1">
      <alignment vertical="top" wrapText="1"/>
    </xf>
    <xf numFmtId="49" fontId="2" fillId="4" borderId="6" xfId="0" applyNumberFormat="1" applyFont="1" applyFill="1" applyBorder="1" applyAlignment="1">
      <alignment horizontal="right" vertical="top" wrapText="1"/>
    </xf>
    <xf numFmtId="49" fontId="4" fillId="4" borderId="1" xfId="0" quotePrefix="1" applyNumberFormat="1" applyFont="1" applyFill="1" applyBorder="1" applyAlignment="1">
      <alignment vertical="top" wrapText="1"/>
    </xf>
    <xf numFmtId="49" fontId="2" fillId="2" borderId="6" xfId="0" applyNumberFormat="1" applyFont="1" applyFill="1" applyBorder="1" applyAlignment="1">
      <alignment horizontal="right" vertical="top" wrapText="1"/>
    </xf>
    <xf numFmtId="49" fontId="4" fillId="2" borderId="1" xfId="0" applyNumberFormat="1" applyFont="1" applyFill="1" applyBorder="1" applyAlignment="1">
      <alignment vertical="top" wrapText="1"/>
    </xf>
    <xf numFmtId="49" fontId="5" fillId="0" borderId="1" xfId="0" applyNumberFormat="1" applyFont="1" applyBorder="1" applyAlignment="1">
      <alignment horizontal="left" vertical="top"/>
    </xf>
    <xf numFmtId="49" fontId="3" fillId="0" borderId="1" xfId="0" applyNumberFormat="1" applyFont="1" applyBorder="1" applyAlignment="1">
      <alignment horizontal="left" vertical="top"/>
    </xf>
    <xf numFmtId="49" fontId="3" fillId="0" borderId="1" xfId="0" applyNumberFormat="1" applyFont="1" applyBorder="1"/>
    <xf numFmtId="49" fontId="3" fillId="0" borderId="1" xfId="0" applyNumberFormat="1" applyFont="1" applyBorder="1" applyAlignment="1">
      <alignment wrapText="1"/>
    </xf>
    <xf numFmtId="0" fontId="21" fillId="5" borderId="10" xfId="0" applyFont="1" applyFill="1" applyBorder="1"/>
    <xf numFmtId="0" fontId="21" fillId="5" borderId="0" xfId="0" applyFont="1" applyFill="1"/>
    <xf numFmtId="0" fontId="21" fillId="5" borderId="11" xfId="0" applyFont="1" applyFill="1" applyBorder="1"/>
    <xf numFmtId="0" fontId="20" fillId="0" borderId="0" xfId="0" applyFont="1"/>
    <xf numFmtId="0" fontId="3" fillId="6" borderId="12" xfId="0" applyFont="1" applyFill="1" applyBorder="1"/>
    <xf numFmtId="0" fontId="3" fillId="6" borderId="13" xfId="0" applyFont="1" applyFill="1" applyBorder="1"/>
    <xf numFmtId="0" fontId="3" fillId="6" borderId="14" xfId="0" applyFont="1" applyFill="1" applyBorder="1"/>
    <xf numFmtId="0" fontId="14" fillId="0" borderId="0" xfId="0" applyFont="1" applyAlignment="1">
      <alignment vertical="center"/>
    </xf>
    <xf numFmtId="49" fontId="3" fillId="0" borderId="0" xfId="0" applyNumberFormat="1" applyFont="1"/>
    <xf numFmtId="0" fontId="8" fillId="0" borderId="0" xfId="0" applyFont="1" applyAlignment="1">
      <alignment vertical="center"/>
    </xf>
    <xf numFmtId="49" fontId="7" fillId="0" borderId="0" xfId="0" applyNumberFormat="1" applyFont="1" applyAlignment="1">
      <alignment vertical="center"/>
    </xf>
    <xf numFmtId="49" fontId="8" fillId="0" borderId="0" xfId="0" applyNumberFormat="1" applyFont="1" applyAlignment="1">
      <alignment horizontal="left" vertical="center"/>
    </xf>
    <xf numFmtId="49" fontId="6" fillId="0" borderId="0" xfId="0" applyNumberFormat="1" applyFont="1"/>
    <xf numFmtId="49" fontId="6" fillId="7" borderId="0" xfId="0" applyNumberFormat="1" applyFont="1" applyFill="1"/>
    <xf numFmtId="49" fontId="6" fillId="0" borderId="0" xfId="0" applyNumberFormat="1" applyFont="1" applyAlignment="1">
      <alignment horizontal="center"/>
    </xf>
    <xf numFmtId="49" fontId="6" fillId="8" borderId="0" xfId="0" applyNumberFormat="1" applyFont="1" applyFill="1"/>
    <xf numFmtId="0" fontId="18" fillId="0" borderId="0" xfId="0" applyFont="1" applyProtection="1">
      <protection hidden="1"/>
    </xf>
    <xf numFmtId="0" fontId="20" fillId="0" borderId="0" xfId="0" applyFont="1" applyProtection="1">
      <protection hidden="1"/>
    </xf>
    <xf numFmtId="0" fontId="3" fillId="0" borderId="0" xfId="0" applyFont="1" applyProtection="1">
      <protection hidden="1"/>
    </xf>
    <xf numFmtId="0" fontId="19" fillId="8" borderId="0" xfId="0" applyFont="1" applyFill="1" applyProtection="1">
      <protection hidden="1"/>
    </xf>
    <xf numFmtId="0" fontId="18" fillId="0" borderId="0" xfId="0" applyFont="1" applyAlignment="1" applyProtection="1">
      <alignment horizontal="left"/>
      <protection hidden="1"/>
    </xf>
    <xf numFmtId="0" fontId="3" fillId="8" borderId="0" xfId="0" applyFont="1" applyFill="1" applyProtection="1">
      <protection hidden="1"/>
    </xf>
    <xf numFmtId="0" fontId="17" fillId="0" borderId="0" xfId="0" applyFont="1" applyProtection="1">
      <protection hidden="1"/>
    </xf>
    <xf numFmtId="0" fontId="7" fillId="0" borderId="0" xfId="0" applyFont="1" applyProtection="1">
      <protection hidden="1"/>
    </xf>
    <xf numFmtId="0" fontId="7" fillId="0" borderId="0" xfId="0" applyFont="1"/>
    <xf numFmtId="0" fontId="16" fillId="0" borderId="0" xfId="0" applyFont="1" applyAlignment="1" applyProtection="1">
      <alignment vertical="center"/>
      <protection hidden="1"/>
    </xf>
    <xf numFmtId="0" fontId="6" fillId="0" borderId="0" xfId="0" applyFont="1" applyProtection="1">
      <protection hidden="1"/>
    </xf>
    <xf numFmtId="0" fontId="6" fillId="0" borderId="0" xfId="0" applyFont="1" applyAlignment="1" applyProtection="1">
      <alignment horizontal="left"/>
      <protection hidden="1"/>
    </xf>
    <xf numFmtId="49" fontId="6" fillId="0" borderId="0" xfId="0" applyNumberFormat="1" applyFont="1" applyProtection="1">
      <protection hidden="1"/>
    </xf>
    <xf numFmtId="0" fontId="15" fillId="0" borderId="0" xfId="0" applyFont="1" applyAlignment="1">
      <alignment horizontal="left" vertical="center"/>
    </xf>
    <xf numFmtId="0" fontId="13" fillId="0" borderId="0" xfId="0" applyFont="1" applyAlignment="1" applyProtection="1">
      <alignment vertical="center"/>
      <protection hidden="1"/>
    </xf>
    <xf numFmtId="0" fontId="6" fillId="0" borderId="0" xfId="0" applyFont="1" applyAlignment="1">
      <alignment wrapText="1"/>
    </xf>
    <xf numFmtId="0" fontId="9" fillId="0" borderId="0" xfId="0" applyFont="1" applyAlignment="1" applyProtection="1">
      <alignment vertical="center"/>
      <protection hidden="1"/>
    </xf>
    <xf numFmtId="0" fontId="6" fillId="0" borderId="0" xfId="0" applyFont="1"/>
    <xf numFmtId="0" fontId="3" fillId="0" borderId="0" xfId="0" applyFont="1" applyAlignment="1" applyProtection="1">
      <alignment vertical="center" wrapText="1"/>
      <protection hidden="1"/>
    </xf>
    <xf numFmtId="0" fontId="14" fillId="0" borderId="0" xfId="0" applyFont="1" applyProtection="1">
      <protection hidden="1"/>
    </xf>
    <xf numFmtId="0" fontId="6" fillId="0" borderId="0" xfId="0" applyFont="1" applyProtection="1">
      <protection locked="0"/>
    </xf>
    <xf numFmtId="0" fontId="8" fillId="0" borderId="0" xfId="0" applyFont="1"/>
    <xf numFmtId="0" fontId="7" fillId="0" borderId="0" xfId="0" applyFont="1" applyAlignment="1" applyProtection="1">
      <alignment vertical="center"/>
      <protection hidden="1"/>
    </xf>
    <xf numFmtId="0" fontId="6" fillId="0" borderId="0" xfId="0" applyFont="1" applyAlignment="1" applyProtection="1">
      <alignment horizontal="right"/>
      <protection hidden="1"/>
    </xf>
    <xf numFmtId="0" fontId="9" fillId="0" borderId="0" xfId="0" applyFont="1" applyProtection="1">
      <protection hidden="1"/>
    </xf>
    <xf numFmtId="0" fontId="6" fillId="0" borderId="0" xfId="0" applyFont="1" applyAlignment="1" applyProtection="1">
      <alignment horizontal="left" vertical="top"/>
      <protection hidden="1"/>
    </xf>
    <xf numFmtId="0" fontId="6" fillId="0" borderId="0" xfId="0" applyFont="1" applyAlignment="1" applyProtection="1">
      <alignment vertical="top"/>
      <protection hidden="1"/>
    </xf>
    <xf numFmtId="0" fontId="7" fillId="0" borderId="0" xfId="0" applyFont="1" applyAlignment="1" applyProtection="1">
      <alignment vertical="center" wrapText="1"/>
      <protection hidden="1"/>
    </xf>
    <xf numFmtId="0" fontId="6" fillId="0" borderId="0" xfId="0" applyFont="1" applyAlignment="1" applyProtection="1">
      <alignment horizontal="center"/>
      <protection hidden="1"/>
    </xf>
    <xf numFmtId="0" fontId="6" fillId="8" borderId="0" xfId="0" applyFont="1" applyFill="1" applyProtection="1">
      <protection hidden="1"/>
    </xf>
    <xf numFmtId="0" fontId="6" fillId="8" borderId="0" xfId="0" applyFont="1" applyFill="1" applyAlignment="1" applyProtection="1">
      <alignment horizontal="left"/>
      <protection hidden="1"/>
    </xf>
    <xf numFmtId="0" fontId="13" fillId="0" borderId="0" xfId="0" applyFont="1" applyProtection="1">
      <protection hidden="1"/>
    </xf>
    <xf numFmtId="0" fontId="6" fillId="0" borderId="0" xfId="1" applyNumberFormat="1" applyFont="1" applyAlignment="1" applyProtection="1">
      <alignment horizontal="right"/>
      <protection hidden="1"/>
    </xf>
    <xf numFmtId="49" fontId="6" fillId="0" borderId="0" xfId="0" applyNumberFormat="1" applyFont="1" applyAlignment="1" applyProtection="1">
      <alignment horizontal="right"/>
      <protection hidden="1"/>
    </xf>
    <xf numFmtId="0" fontId="9" fillId="0" borderId="0" xfId="0" applyFont="1" applyAlignment="1" applyProtection="1">
      <alignment horizontal="left" vertical="center"/>
      <protection hidden="1"/>
    </xf>
    <xf numFmtId="0" fontId="7" fillId="0" borderId="0" xfId="0" applyFont="1" applyAlignment="1" applyProtection="1">
      <alignment horizontal="center"/>
      <protection hidden="1"/>
    </xf>
    <xf numFmtId="0" fontId="6" fillId="0" borderId="0" xfId="1" applyNumberFormat="1" applyFont="1" applyProtection="1">
      <protection hidden="1"/>
    </xf>
    <xf numFmtId="0" fontId="6" fillId="0" borderId="0" xfId="0" applyFont="1" applyAlignment="1" applyProtection="1">
      <alignment vertical="center"/>
      <protection hidden="1"/>
    </xf>
    <xf numFmtId="0" fontId="12" fillId="0" borderId="0" xfId="0" applyFont="1" applyAlignment="1">
      <alignment vertical="center"/>
    </xf>
    <xf numFmtId="0" fontId="11" fillId="0" borderId="0" xfId="0" applyFont="1" applyProtection="1">
      <protection hidden="1"/>
    </xf>
    <xf numFmtId="0" fontId="10" fillId="8" borderId="0" xfId="0" applyFont="1" applyFill="1" applyProtection="1">
      <protection hidden="1"/>
    </xf>
    <xf numFmtId="0" fontId="9" fillId="0" borderId="23" xfId="0" applyFont="1" applyBorder="1" applyAlignment="1" applyProtection="1">
      <alignment vertical="center"/>
      <protection hidden="1"/>
    </xf>
    <xf numFmtId="0" fontId="9" fillId="0" borderId="23" xfId="0" applyFont="1" applyBorder="1" applyProtection="1">
      <protection hidden="1"/>
    </xf>
    <xf numFmtId="0" fontId="6" fillId="11" borderId="0" xfId="0" applyFont="1" applyFill="1" applyProtection="1">
      <protection locked="0"/>
    </xf>
    <xf numFmtId="0" fontId="6" fillId="0" borderId="23" xfId="0" applyFont="1" applyBorder="1"/>
    <xf numFmtId="0" fontId="8" fillId="0" borderId="23" xfId="0" applyFont="1" applyBorder="1"/>
    <xf numFmtId="0" fontId="6" fillId="11" borderId="0" xfId="0" applyFont="1" applyFill="1" applyProtection="1">
      <protection locked="0" hidden="1"/>
    </xf>
    <xf numFmtId="0" fontId="6" fillId="13" borderId="0" xfId="0" applyFont="1" applyFill="1" applyProtection="1">
      <protection hidden="1"/>
    </xf>
    <xf numFmtId="0" fontId="6" fillId="0" borderId="23" xfId="0" applyFont="1" applyBorder="1" applyProtection="1">
      <protection hidden="1"/>
    </xf>
    <xf numFmtId="49" fontId="5" fillId="2" borderId="1" xfId="0" applyNumberFormat="1" applyFont="1" applyFill="1" applyBorder="1" applyAlignment="1" applyProtection="1">
      <alignment horizontal="left" vertical="top"/>
    </xf>
    <xf numFmtId="49" fontId="2" fillId="2" borderId="6" xfId="0" applyNumberFormat="1" applyFont="1" applyFill="1" applyBorder="1" applyAlignment="1" applyProtection="1">
      <alignment horizontal="right" vertical="top" wrapText="1"/>
    </xf>
    <xf numFmtId="49" fontId="4" fillId="2" borderId="1" xfId="0" applyNumberFormat="1" applyFont="1" applyFill="1" applyBorder="1" applyAlignment="1" applyProtection="1">
      <alignment vertical="top" wrapText="1"/>
    </xf>
    <xf numFmtId="49" fontId="3" fillId="0" borderId="1" xfId="0" applyNumberFormat="1" applyFont="1" applyBorder="1" applyProtection="1"/>
    <xf numFmtId="49" fontId="2" fillId="2" borderId="9" xfId="0" applyNumberFormat="1" applyFont="1" applyFill="1" applyBorder="1" applyAlignment="1" applyProtection="1">
      <alignment horizontal="right" vertical="top" wrapText="1"/>
    </xf>
    <xf numFmtId="49" fontId="22" fillId="3" borderId="2" xfId="0" applyNumberFormat="1" applyFont="1" applyFill="1" applyBorder="1" applyAlignment="1">
      <alignment horizontal="center" vertical="center" wrapText="1"/>
    </xf>
    <xf numFmtId="49" fontId="22" fillId="3" borderId="3" xfId="0" applyNumberFormat="1" applyFont="1" applyFill="1" applyBorder="1" applyAlignment="1">
      <alignment horizontal="center" vertical="center" wrapText="1"/>
    </xf>
    <xf numFmtId="49" fontId="22" fillId="3" borderId="7" xfId="0" applyNumberFormat="1" applyFont="1" applyFill="1" applyBorder="1" applyAlignment="1">
      <alignment horizontal="center" vertical="center" wrapText="1"/>
    </xf>
    <xf numFmtId="49" fontId="22" fillId="3" borderId="8" xfId="0" applyNumberFormat="1" applyFont="1" applyFill="1" applyBorder="1" applyAlignment="1">
      <alignment horizontal="center" vertical="center" wrapText="1"/>
    </xf>
    <xf numFmtId="49" fontId="2" fillId="4" borderId="4" xfId="0" applyNumberFormat="1" applyFont="1" applyFill="1" applyBorder="1" applyAlignment="1">
      <alignment horizontal="right" vertical="top" wrapText="1"/>
    </xf>
    <xf numFmtId="49" fontId="2" fillId="4" borderId="5" xfId="0" applyNumberFormat="1" applyFont="1" applyFill="1" applyBorder="1" applyAlignment="1">
      <alignment horizontal="right" vertical="top" wrapText="1"/>
    </xf>
    <xf numFmtId="49" fontId="2" fillId="4" borderId="6" xfId="0" applyNumberFormat="1" applyFont="1" applyFill="1" applyBorder="1" applyAlignment="1">
      <alignment horizontal="right" vertical="top" wrapText="1"/>
    </xf>
    <xf numFmtId="0" fontId="6" fillId="13" borderId="21" xfId="0" applyFont="1" applyFill="1" applyBorder="1" applyAlignment="1" applyProtection="1">
      <alignment horizontal="left" vertical="top"/>
      <protection hidden="1"/>
    </xf>
    <xf numFmtId="0" fontId="6" fillId="13" borderId="34" xfId="0" applyFont="1" applyFill="1" applyBorder="1" applyAlignment="1" applyProtection="1">
      <alignment horizontal="left" vertical="top"/>
      <protection hidden="1"/>
    </xf>
    <xf numFmtId="49" fontId="6" fillId="11" borderId="21" xfId="0" applyNumberFormat="1" applyFont="1" applyFill="1" applyBorder="1" applyAlignment="1" applyProtection="1">
      <alignment horizontal="right" vertical="top"/>
      <protection locked="0"/>
    </xf>
    <xf numFmtId="49" fontId="6" fillId="11" borderId="20" xfId="0" applyNumberFormat="1" applyFont="1" applyFill="1" applyBorder="1" applyAlignment="1" applyProtection="1">
      <alignment horizontal="right" vertical="top"/>
      <protection locked="0"/>
    </xf>
    <xf numFmtId="49" fontId="6" fillId="11" borderId="22" xfId="0" applyNumberFormat="1" applyFont="1" applyFill="1" applyBorder="1" applyAlignment="1" applyProtection="1">
      <alignment horizontal="right" vertical="top"/>
      <protection locked="0"/>
    </xf>
    <xf numFmtId="49" fontId="6" fillId="13" borderId="21" xfId="0" applyNumberFormat="1" applyFont="1" applyFill="1" applyBorder="1" applyAlignment="1" applyProtection="1">
      <alignment horizontal="left" vertical="top"/>
    </xf>
    <xf numFmtId="49" fontId="6" fillId="13" borderId="20" xfId="0" applyNumberFormat="1" applyFont="1" applyFill="1" applyBorder="1" applyAlignment="1" applyProtection="1">
      <alignment horizontal="left" vertical="top"/>
    </xf>
    <xf numFmtId="49" fontId="6" fillId="13" borderId="22" xfId="0" applyNumberFormat="1" applyFont="1" applyFill="1" applyBorder="1" applyAlignment="1" applyProtection="1">
      <alignment horizontal="left" vertical="top"/>
    </xf>
    <xf numFmtId="49" fontId="6" fillId="13" borderId="21" xfId="0" applyNumberFormat="1" applyFont="1" applyFill="1" applyBorder="1" applyAlignment="1" applyProtection="1">
      <alignment horizontal="right" vertical="top"/>
    </xf>
    <xf numFmtId="49" fontId="6" fillId="13" borderId="20" xfId="0" applyNumberFormat="1" applyFont="1" applyFill="1" applyBorder="1" applyAlignment="1" applyProtection="1">
      <alignment horizontal="right" vertical="top"/>
    </xf>
    <xf numFmtId="49" fontId="6" fillId="13" borderId="22" xfId="0" applyNumberFormat="1" applyFont="1" applyFill="1" applyBorder="1" applyAlignment="1" applyProtection="1">
      <alignment horizontal="right" vertical="top"/>
    </xf>
    <xf numFmtId="49" fontId="6" fillId="11" borderId="21" xfId="0" applyNumberFormat="1" applyFont="1" applyFill="1" applyBorder="1" applyAlignment="1" applyProtection="1">
      <alignment horizontal="left" vertical="top"/>
      <protection locked="0"/>
    </xf>
    <xf numFmtId="49" fontId="6" fillId="11" borderId="22" xfId="0" applyNumberFormat="1" applyFont="1" applyFill="1" applyBorder="1" applyAlignment="1" applyProtection="1">
      <alignment horizontal="left" vertical="top"/>
      <protection locked="0"/>
    </xf>
    <xf numFmtId="49" fontId="6" fillId="13" borderId="21" xfId="0" applyNumberFormat="1" applyFont="1" applyFill="1" applyBorder="1" applyAlignment="1" applyProtection="1">
      <alignment horizontal="left" vertical="top" wrapText="1"/>
    </xf>
    <xf numFmtId="49" fontId="6" fillId="13" borderId="20" xfId="0" applyNumberFormat="1" applyFont="1" applyFill="1" applyBorder="1" applyAlignment="1" applyProtection="1">
      <alignment horizontal="left" vertical="top" wrapText="1"/>
    </xf>
    <xf numFmtId="49" fontId="6" fillId="13" borderId="22" xfId="0" applyNumberFormat="1" applyFont="1" applyFill="1" applyBorder="1" applyAlignment="1" applyProtection="1">
      <alignment horizontal="left" vertical="top" wrapText="1"/>
    </xf>
    <xf numFmtId="49" fontId="6" fillId="13" borderId="21" xfId="0" applyNumberFormat="1" applyFont="1" applyFill="1" applyBorder="1" applyAlignment="1" applyProtection="1">
      <alignment horizontal="right" vertical="top"/>
      <protection hidden="1"/>
    </xf>
    <xf numFmtId="49" fontId="6" fillId="13" borderId="22" xfId="0" applyNumberFormat="1" applyFont="1" applyFill="1" applyBorder="1" applyAlignment="1" applyProtection="1">
      <alignment horizontal="right" vertical="top"/>
      <protection hidden="1"/>
    </xf>
    <xf numFmtId="49" fontId="6" fillId="11" borderId="21" xfId="0" applyNumberFormat="1" applyFont="1" applyFill="1" applyBorder="1" applyAlignment="1" applyProtection="1">
      <alignment horizontal="left" vertical="top" wrapText="1"/>
      <protection locked="0"/>
    </xf>
    <xf numFmtId="49" fontId="6" fillId="11" borderId="25" xfId="0" applyNumberFormat="1" applyFont="1" applyFill="1" applyBorder="1" applyAlignment="1" applyProtection="1">
      <alignment horizontal="left" vertical="top"/>
      <protection locked="0"/>
    </xf>
    <xf numFmtId="49" fontId="6" fillId="11" borderId="25" xfId="0" applyNumberFormat="1" applyFont="1" applyFill="1" applyBorder="1" applyAlignment="1" applyProtection="1">
      <alignment horizontal="right" vertical="top"/>
      <protection locked="0"/>
    </xf>
    <xf numFmtId="49" fontId="6" fillId="13" borderId="20" xfId="0" applyNumberFormat="1" applyFont="1" applyFill="1" applyBorder="1" applyAlignment="1" applyProtection="1">
      <alignment horizontal="right" vertical="top"/>
      <protection hidden="1"/>
    </xf>
    <xf numFmtId="49" fontId="6" fillId="11" borderId="20" xfId="0" applyNumberFormat="1" applyFont="1" applyFill="1" applyBorder="1" applyAlignment="1" applyProtection="1">
      <alignment horizontal="left" vertical="top"/>
      <protection locked="0"/>
    </xf>
    <xf numFmtId="0" fontId="6" fillId="13" borderId="21" xfId="0" applyFont="1" applyFill="1" applyBorder="1" applyAlignment="1" applyProtection="1">
      <alignment horizontal="right" vertical="top"/>
      <protection hidden="1"/>
    </xf>
    <xf numFmtId="0" fontId="6" fillId="13" borderId="22" xfId="0" applyFont="1" applyFill="1" applyBorder="1" applyAlignment="1" applyProtection="1">
      <alignment horizontal="right" vertical="top"/>
      <protection hidden="1"/>
    </xf>
    <xf numFmtId="0" fontId="6" fillId="11" borderId="21" xfId="0" applyFont="1" applyFill="1" applyBorder="1" applyAlignment="1" applyProtection="1">
      <alignment horizontal="left" vertical="top"/>
      <protection locked="0"/>
    </xf>
    <xf numFmtId="0" fontId="6" fillId="11" borderId="20" xfId="0" applyFont="1" applyFill="1" applyBorder="1" applyAlignment="1" applyProtection="1">
      <alignment horizontal="left" vertical="top"/>
      <protection locked="0"/>
    </xf>
    <xf numFmtId="0" fontId="6" fillId="11" borderId="22" xfId="0" applyFont="1" applyFill="1" applyBorder="1" applyAlignment="1" applyProtection="1">
      <alignment horizontal="left" vertical="top"/>
      <protection locked="0"/>
    </xf>
    <xf numFmtId="0" fontId="6" fillId="0" borderId="0" xfId="0" applyFont="1" applyAlignment="1" applyProtection="1">
      <alignment horizontal="center"/>
      <protection hidden="1"/>
    </xf>
    <xf numFmtId="49" fontId="6" fillId="13" borderId="21" xfId="0" applyNumberFormat="1" applyFont="1" applyFill="1" applyBorder="1" applyAlignment="1" applyProtection="1">
      <alignment horizontal="left" vertical="top" wrapText="1"/>
      <protection hidden="1"/>
    </xf>
    <xf numFmtId="49" fontId="6" fillId="13" borderId="20" xfId="0" applyNumberFormat="1" applyFont="1" applyFill="1" applyBorder="1" applyAlignment="1" applyProtection="1">
      <alignment horizontal="left" vertical="top" wrapText="1"/>
      <protection hidden="1"/>
    </xf>
    <xf numFmtId="49" fontId="6" fillId="13" borderId="22" xfId="0" applyNumberFormat="1" applyFont="1" applyFill="1" applyBorder="1" applyAlignment="1" applyProtection="1">
      <alignment horizontal="left" vertical="top" wrapText="1"/>
      <protection hidden="1"/>
    </xf>
    <xf numFmtId="0" fontId="7" fillId="9" borderId="1" xfId="0" applyFont="1" applyFill="1" applyBorder="1" applyAlignment="1" applyProtection="1">
      <alignment horizontal="center" vertical="center" wrapText="1"/>
      <protection hidden="1"/>
    </xf>
    <xf numFmtId="0" fontId="7" fillId="9" borderId="19" xfId="0" applyFont="1" applyFill="1" applyBorder="1" applyAlignment="1" applyProtection="1">
      <alignment horizontal="center" vertical="center" wrapText="1"/>
      <protection hidden="1"/>
    </xf>
    <xf numFmtId="0" fontId="7" fillId="9" borderId="1" xfId="0" applyFont="1" applyFill="1" applyBorder="1" applyAlignment="1" applyProtection="1">
      <alignment horizontal="center" vertical="center"/>
      <protection hidden="1"/>
    </xf>
    <xf numFmtId="0" fontId="7" fillId="9" borderId="19" xfId="0" applyFont="1" applyFill="1" applyBorder="1" applyAlignment="1" applyProtection="1">
      <alignment horizontal="center" vertical="center"/>
      <protection hidden="1"/>
    </xf>
    <xf numFmtId="0" fontId="6" fillId="0" borderId="1" xfId="0" applyFont="1" applyBorder="1" applyAlignment="1" applyProtection="1">
      <alignment horizontal="center"/>
      <protection hidden="1"/>
    </xf>
    <xf numFmtId="0" fontId="7" fillId="0" borderId="1" xfId="0" applyFont="1" applyBorder="1" applyAlignment="1" applyProtection="1">
      <alignment horizontal="center"/>
      <protection hidden="1"/>
    </xf>
    <xf numFmtId="0" fontId="7" fillId="9" borderId="19" xfId="0" applyFont="1" applyFill="1" applyBorder="1" applyAlignment="1" applyProtection="1">
      <alignment horizontal="center"/>
      <protection hidden="1"/>
    </xf>
    <xf numFmtId="0" fontId="6" fillId="13" borderId="21" xfId="0" applyFont="1" applyFill="1" applyBorder="1" applyAlignment="1" applyProtection="1">
      <alignment horizontal="left" vertical="top" wrapText="1"/>
      <protection hidden="1"/>
    </xf>
    <xf numFmtId="0" fontId="6" fillId="13" borderId="20" xfId="0" applyFont="1" applyFill="1" applyBorder="1" applyAlignment="1" applyProtection="1">
      <alignment horizontal="left" vertical="top" wrapText="1"/>
      <protection hidden="1"/>
    </xf>
    <xf numFmtId="0" fontId="6" fillId="13" borderId="22" xfId="0" applyFont="1" applyFill="1" applyBorder="1" applyAlignment="1" applyProtection="1">
      <alignment horizontal="left" vertical="top" wrapText="1"/>
      <protection hidden="1"/>
    </xf>
    <xf numFmtId="0" fontId="7" fillId="9" borderId="7" xfId="0" applyFont="1" applyFill="1" applyBorder="1" applyAlignment="1" applyProtection="1">
      <alignment horizontal="left"/>
      <protection hidden="1"/>
    </xf>
    <xf numFmtId="0" fontId="7" fillId="9" borderId="15" xfId="0" applyFont="1" applyFill="1" applyBorder="1" applyAlignment="1" applyProtection="1">
      <alignment horizontal="left"/>
      <protection hidden="1"/>
    </xf>
    <xf numFmtId="0" fontId="7" fillId="9" borderId="8" xfId="0" applyFont="1" applyFill="1" applyBorder="1" applyAlignment="1" applyProtection="1">
      <alignment horizontal="left"/>
      <protection hidden="1"/>
    </xf>
    <xf numFmtId="0" fontId="6" fillId="9" borderId="7" xfId="0" applyFont="1" applyFill="1" applyBorder="1" applyAlignment="1" applyProtection="1">
      <alignment horizontal="left"/>
      <protection hidden="1"/>
    </xf>
    <xf numFmtId="0" fontId="6" fillId="9" borderId="15" xfId="0" applyFont="1" applyFill="1" applyBorder="1" applyAlignment="1" applyProtection="1">
      <alignment horizontal="left"/>
      <protection hidden="1"/>
    </xf>
    <xf numFmtId="0" fontId="6" fillId="9" borderId="8" xfId="0" applyFont="1" applyFill="1" applyBorder="1" applyAlignment="1" applyProtection="1">
      <alignment horizontal="left"/>
      <protection hidden="1"/>
    </xf>
    <xf numFmtId="0" fontId="7" fillId="9" borderId="7" xfId="0" applyFont="1" applyFill="1" applyBorder="1" applyAlignment="1" applyProtection="1">
      <alignment horizontal="center"/>
      <protection hidden="1"/>
    </xf>
    <xf numFmtId="0" fontId="7" fillId="9" borderId="15" xfId="0" applyFont="1" applyFill="1" applyBorder="1" applyAlignment="1" applyProtection="1">
      <alignment horizontal="center"/>
      <protection hidden="1"/>
    </xf>
    <xf numFmtId="0" fontId="7" fillId="9" borderId="8" xfId="0" applyFont="1" applyFill="1" applyBorder="1" applyAlignment="1" applyProtection="1">
      <alignment horizontal="center"/>
      <protection hidden="1"/>
    </xf>
    <xf numFmtId="0" fontId="7" fillId="9" borderId="2" xfId="0" applyFont="1" applyFill="1" applyBorder="1" applyAlignment="1" applyProtection="1">
      <alignment horizontal="center" vertical="center" wrapText="1"/>
      <protection hidden="1"/>
    </xf>
    <xf numFmtId="0" fontId="7" fillId="9" borderId="16" xfId="0" applyFont="1" applyFill="1" applyBorder="1" applyAlignment="1" applyProtection="1">
      <alignment horizontal="center" vertical="center" wrapText="1"/>
      <protection hidden="1"/>
    </xf>
    <xf numFmtId="0" fontId="7" fillId="9" borderId="35" xfId="0" applyFont="1" applyFill="1" applyBorder="1" applyAlignment="1" applyProtection="1">
      <alignment horizontal="center" vertical="center" wrapText="1"/>
      <protection hidden="1"/>
    </xf>
    <xf numFmtId="0" fontId="7" fillId="9" borderId="23" xfId="0" applyFont="1" applyFill="1" applyBorder="1" applyAlignment="1" applyProtection="1">
      <alignment horizontal="center" vertical="center" wrapText="1"/>
      <protection hidden="1"/>
    </xf>
    <xf numFmtId="0" fontId="7" fillId="9" borderId="3" xfId="0" applyFont="1" applyFill="1" applyBorder="1" applyAlignment="1" applyProtection="1">
      <alignment horizontal="center" vertical="center" wrapText="1"/>
      <protection hidden="1"/>
    </xf>
    <xf numFmtId="0" fontId="7" fillId="9" borderId="36" xfId="0" applyFont="1" applyFill="1" applyBorder="1" applyAlignment="1" applyProtection="1">
      <alignment horizontal="center" vertical="center" wrapText="1"/>
      <protection hidden="1"/>
    </xf>
    <xf numFmtId="49" fontId="6" fillId="11" borderId="34" xfId="0" applyNumberFormat="1" applyFont="1" applyFill="1" applyBorder="1" applyAlignment="1" applyProtection="1">
      <alignment horizontal="left" vertical="top"/>
      <protection locked="0"/>
    </xf>
    <xf numFmtId="0" fontId="6" fillId="0" borderId="1" xfId="0" applyFont="1" applyBorder="1" applyAlignment="1" applyProtection="1">
      <alignment horizontal="left"/>
      <protection hidden="1"/>
    </xf>
    <xf numFmtId="0" fontId="6" fillId="0" borderId="1" xfId="0" applyFont="1" applyBorder="1" applyAlignment="1" applyProtection="1">
      <alignment horizontal="left" wrapText="1"/>
      <protection hidden="1"/>
    </xf>
    <xf numFmtId="0" fontId="6" fillId="0" borderId="19" xfId="0" applyFont="1" applyBorder="1" applyAlignment="1" applyProtection="1">
      <alignment horizontal="left" wrapText="1"/>
      <protection hidden="1"/>
    </xf>
    <xf numFmtId="49" fontId="6" fillId="10" borderId="19" xfId="0" applyNumberFormat="1" applyFont="1" applyFill="1" applyBorder="1" applyAlignment="1" applyProtection="1">
      <alignment horizontal="right"/>
      <protection hidden="1"/>
    </xf>
    <xf numFmtId="0" fontId="6" fillId="10" borderId="19" xfId="0" applyFont="1" applyFill="1" applyBorder="1" applyAlignment="1" applyProtection="1">
      <alignment horizontal="right"/>
      <protection hidden="1"/>
    </xf>
    <xf numFmtId="49" fontId="6" fillId="10" borderId="19" xfId="0" applyNumberFormat="1" applyFont="1" applyFill="1" applyBorder="1" applyAlignment="1" applyProtection="1">
      <alignment horizontal="right" vertical="top"/>
      <protection hidden="1"/>
    </xf>
    <xf numFmtId="0" fontId="6" fillId="10" borderId="19" xfId="0" applyFont="1" applyFill="1" applyBorder="1" applyAlignment="1" applyProtection="1">
      <alignment horizontal="right" vertical="top"/>
      <protection hidden="1"/>
    </xf>
    <xf numFmtId="0" fontId="6" fillId="9" borderId="7" xfId="0" applyFont="1" applyFill="1" applyBorder="1" applyAlignment="1" applyProtection="1">
      <alignment horizontal="center"/>
      <protection hidden="1"/>
    </xf>
    <xf numFmtId="0" fontId="6" fillId="9" borderId="15" xfId="0" applyFont="1" applyFill="1" applyBorder="1" applyAlignment="1" applyProtection="1">
      <alignment horizontal="center"/>
      <protection hidden="1"/>
    </xf>
    <xf numFmtId="0" fontId="6" fillId="9" borderId="8" xfId="0" applyFont="1" applyFill="1" applyBorder="1" applyAlignment="1" applyProtection="1">
      <alignment horizontal="center"/>
      <protection hidden="1"/>
    </xf>
    <xf numFmtId="49" fontId="6" fillId="11" borderId="21" xfId="0" applyNumberFormat="1" applyFont="1" applyFill="1" applyBorder="1" applyAlignment="1" applyProtection="1">
      <alignment horizontal="left" vertical="top"/>
    </xf>
    <xf numFmtId="49" fontId="6" fillId="11" borderId="20" xfId="0" applyNumberFormat="1" applyFont="1" applyFill="1" applyBorder="1" applyAlignment="1" applyProtection="1">
      <alignment horizontal="left" vertical="top"/>
    </xf>
    <xf numFmtId="49" fontId="6" fillId="11" borderId="22" xfId="0" applyNumberFormat="1" applyFont="1" applyFill="1" applyBorder="1" applyAlignment="1" applyProtection="1">
      <alignment horizontal="left" vertical="top"/>
    </xf>
    <xf numFmtId="0" fontId="7" fillId="0" borderId="1" xfId="0" applyFont="1" applyBorder="1" applyAlignment="1" applyProtection="1">
      <alignment horizontal="left"/>
      <protection hidden="1"/>
    </xf>
    <xf numFmtId="49" fontId="6" fillId="11" borderId="21" xfId="0" applyNumberFormat="1" applyFont="1" applyFill="1" applyBorder="1" applyAlignment="1" applyProtection="1">
      <alignment horizontal="right" vertical="top"/>
    </xf>
    <xf numFmtId="49" fontId="6" fillId="11" borderId="20" xfId="0" applyNumberFormat="1" applyFont="1" applyFill="1" applyBorder="1" applyAlignment="1" applyProtection="1">
      <alignment horizontal="right" vertical="top"/>
    </xf>
    <xf numFmtId="49" fontId="6" fillId="11" borderId="22" xfId="0" applyNumberFormat="1" applyFont="1" applyFill="1" applyBorder="1" applyAlignment="1" applyProtection="1">
      <alignment horizontal="right" vertical="top"/>
    </xf>
    <xf numFmtId="0" fontId="6" fillId="13" borderId="20" xfId="0" applyFont="1" applyFill="1" applyBorder="1" applyAlignment="1" applyProtection="1">
      <alignment horizontal="right" vertical="top"/>
      <protection hidden="1"/>
    </xf>
    <xf numFmtId="0" fontId="7" fillId="9" borderId="19" xfId="0" applyFont="1" applyFill="1" applyBorder="1" applyAlignment="1" applyProtection="1">
      <alignment horizontal="center" vertical="top" wrapText="1"/>
      <protection hidden="1"/>
    </xf>
    <xf numFmtId="0" fontId="7" fillId="9" borderId="1" xfId="0" applyFont="1" applyFill="1" applyBorder="1" applyAlignment="1" applyProtection="1">
      <alignment horizontal="left"/>
      <protection hidden="1"/>
    </xf>
    <xf numFmtId="0" fontId="6" fillId="9" borderId="1" xfId="0" applyFont="1" applyFill="1" applyBorder="1" applyAlignment="1" applyProtection="1">
      <alignment horizontal="left"/>
      <protection hidden="1"/>
    </xf>
    <xf numFmtId="0" fontId="7" fillId="9" borderId="27" xfId="0" applyFont="1" applyFill="1" applyBorder="1" applyAlignment="1" applyProtection="1">
      <alignment horizontal="center" vertical="top" wrapText="1"/>
      <protection hidden="1"/>
    </xf>
    <xf numFmtId="0" fontId="7" fillId="9" borderId="32" xfId="0" applyFont="1" applyFill="1" applyBorder="1" applyAlignment="1" applyProtection="1">
      <alignment horizontal="center" vertical="top" wrapText="1"/>
      <protection hidden="1"/>
    </xf>
    <xf numFmtId="0" fontId="7" fillId="9" borderId="33" xfId="0" applyFont="1" applyFill="1" applyBorder="1" applyAlignment="1" applyProtection="1">
      <alignment horizontal="center" vertical="top" wrapText="1"/>
      <protection hidden="1"/>
    </xf>
    <xf numFmtId="49" fontId="6" fillId="13" borderId="25" xfId="0" applyNumberFormat="1" applyFont="1" applyFill="1" applyBorder="1" applyAlignment="1" applyProtection="1">
      <alignment horizontal="right" vertical="top"/>
      <protection hidden="1"/>
    </xf>
    <xf numFmtId="49" fontId="6" fillId="13" borderId="24" xfId="0" applyNumberFormat="1" applyFont="1" applyFill="1" applyBorder="1" applyAlignment="1" applyProtection="1">
      <alignment horizontal="right" vertical="top"/>
      <protection hidden="1"/>
    </xf>
    <xf numFmtId="0" fontId="7" fillId="9" borderId="19" xfId="0" applyFont="1" applyFill="1" applyBorder="1" applyAlignment="1" applyProtection="1">
      <alignment horizontal="center" wrapText="1"/>
      <protection hidden="1"/>
    </xf>
    <xf numFmtId="49" fontId="6" fillId="13" borderId="25" xfId="1" applyNumberFormat="1" applyFont="1" applyFill="1" applyBorder="1" applyAlignment="1" applyProtection="1">
      <alignment horizontal="right" vertical="top"/>
      <protection hidden="1"/>
    </xf>
    <xf numFmtId="49" fontId="6" fillId="13" borderId="24" xfId="1" applyNumberFormat="1" applyFont="1" applyFill="1" applyBorder="1" applyAlignment="1" applyProtection="1">
      <alignment horizontal="right" vertical="top"/>
      <protection hidden="1"/>
    </xf>
    <xf numFmtId="49" fontId="6" fillId="13" borderId="22" xfId="1" applyNumberFormat="1" applyFont="1" applyFill="1" applyBorder="1" applyAlignment="1" applyProtection="1">
      <alignment horizontal="right" vertical="top"/>
      <protection hidden="1"/>
    </xf>
    <xf numFmtId="0" fontId="7" fillId="9" borderId="27" xfId="0" applyFont="1" applyFill="1" applyBorder="1" applyAlignment="1" applyProtection="1">
      <alignment horizontal="center" vertical="center"/>
      <protection hidden="1"/>
    </xf>
    <xf numFmtId="0" fontId="7" fillId="9" borderId="32" xfId="0" applyFont="1" applyFill="1" applyBorder="1" applyAlignment="1" applyProtection="1">
      <alignment horizontal="center" vertical="center"/>
      <protection hidden="1"/>
    </xf>
    <xf numFmtId="0" fontId="7" fillId="9" borderId="33" xfId="0" applyFont="1" applyFill="1" applyBorder="1" applyAlignment="1" applyProtection="1">
      <alignment horizontal="center" vertical="center"/>
      <protection hidden="1"/>
    </xf>
    <xf numFmtId="0" fontId="6" fillId="11" borderId="21" xfId="0" applyFont="1" applyFill="1" applyBorder="1" applyAlignment="1" applyProtection="1">
      <alignment horizontal="right" vertical="top"/>
      <protection locked="0"/>
    </xf>
    <xf numFmtId="0" fontId="6" fillId="11" borderId="20" xfId="0" applyFont="1" applyFill="1" applyBorder="1" applyAlignment="1" applyProtection="1">
      <alignment horizontal="right" vertical="top"/>
      <protection locked="0"/>
    </xf>
    <xf numFmtId="0" fontId="6" fillId="11" borderId="22" xfId="0" applyFont="1" applyFill="1" applyBorder="1" applyAlignment="1" applyProtection="1">
      <alignment horizontal="right" vertical="top"/>
      <protection locked="0"/>
    </xf>
    <xf numFmtId="49" fontId="6" fillId="0" borderId="1" xfId="0" applyNumberFormat="1" applyFont="1" applyBorder="1" applyAlignment="1" applyProtection="1">
      <alignment horizontal="right"/>
      <protection hidden="1"/>
    </xf>
    <xf numFmtId="0" fontId="6" fillId="13" borderId="25" xfId="0" applyFont="1" applyFill="1" applyBorder="1" applyAlignment="1" applyProtection="1">
      <alignment horizontal="right" vertical="top"/>
      <protection hidden="1"/>
    </xf>
    <xf numFmtId="0" fontId="6" fillId="13" borderId="24" xfId="0" applyFont="1" applyFill="1" applyBorder="1" applyAlignment="1" applyProtection="1">
      <alignment horizontal="right" vertical="top"/>
      <protection hidden="1"/>
    </xf>
    <xf numFmtId="49" fontId="6" fillId="0" borderId="1" xfId="0" applyNumberFormat="1" applyFont="1" applyBorder="1" applyAlignment="1" applyProtection="1">
      <alignment horizontal="right" vertical="top"/>
      <protection hidden="1"/>
    </xf>
    <xf numFmtId="0" fontId="7" fillId="9" borderId="2" xfId="0" applyFont="1" applyFill="1" applyBorder="1" applyAlignment="1" applyProtection="1">
      <alignment horizontal="center" vertical="center"/>
      <protection hidden="1"/>
    </xf>
    <xf numFmtId="0" fontId="7" fillId="9" borderId="16" xfId="0" applyFont="1" applyFill="1" applyBorder="1" applyAlignment="1" applyProtection="1">
      <alignment horizontal="center" vertical="center"/>
      <protection hidden="1"/>
    </xf>
    <xf numFmtId="0" fontId="7" fillId="9" borderId="3" xfId="0" applyFont="1" applyFill="1" applyBorder="1" applyAlignment="1" applyProtection="1">
      <alignment horizontal="center" vertical="center"/>
      <protection hidden="1"/>
    </xf>
    <xf numFmtId="0" fontId="7" fillId="9" borderId="35" xfId="0" applyFont="1" applyFill="1" applyBorder="1" applyAlignment="1" applyProtection="1">
      <alignment horizontal="center" vertical="center"/>
      <protection hidden="1"/>
    </xf>
    <xf numFmtId="0" fontId="7" fillId="9" borderId="23" xfId="0" applyFont="1" applyFill="1" applyBorder="1" applyAlignment="1" applyProtection="1">
      <alignment horizontal="center" vertical="center"/>
      <protection hidden="1"/>
    </xf>
    <xf numFmtId="0" fontId="7" fillId="9" borderId="36" xfId="0" applyFont="1" applyFill="1" applyBorder="1" applyAlignment="1" applyProtection="1">
      <alignment horizontal="center" vertical="center"/>
      <protection hidden="1"/>
    </xf>
    <xf numFmtId="49" fontId="6" fillId="11" borderId="24" xfId="0" applyNumberFormat="1" applyFont="1" applyFill="1" applyBorder="1" applyAlignment="1" applyProtection="1">
      <alignment horizontal="right" vertical="top"/>
      <protection locked="0"/>
    </xf>
    <xf numFmtId="49" fontId="6" fillId="11" borderId="21" xfId="0" applyNumberFormat="1" applyFont="1" applyFill="1" applyBorder="1" applyAlignment="1" applyProtection="1">
      <alignment horizontal="right" vertical="top"/>
      <protection hidden="1"/>
    </xf>
    <xf numFmtId="49" fontId="6" fillId="11" borderId="20" xfId="0" applyNumberFormat="1" applyFont="1" applyFill="1" applyBorder="1" applyAlignment="1" applyProtection="1">
      <alignment horizontal="right" vertical="top"/>
      <protection hidden="1"/>
    </xf>
    <xf numFmtId="49" fontId="6" fillId="11" borderId="22" xfId="0" applyNumberFormat="1" applyFont="1" applyFill="1" applyBorder="1" applyAlignment="1" applyProtection="1">
      <alignment horizontal="right" vertical="top"/>
      <protection hidden="1"/>
    </xf>
    <xf numFmtId="0" fontId="6" fillId="13" borderId="28" xfId="1" applyNumberFormat="1" applyFont="1" applyFill="1" applyBorder="1" applyAlignment="1" applyProtection="1">
      <alignment horizontal="right" vertical="top"/>
      <protection hidden="1"/>
    </xf>
    <xf numFmtId="0" fontId="6" fillId="13" borderId="30" xfId="1" applyNumberFormat="1" applyFont="1" applyFill="1" applyBorder="1" applyAlignment="1" applyProtection="1">
      <alignment horizontal="right" vertical="top"/>
      <protection hidden="1"/>
    </xf>
    <xf numFmtId="0" fontId="6" fillId="13" borderId="29" xfId="1" applyNumberFormat="1" applyFont="1" applyFill="1" applyBorder="1" applyAlignment="1" applyProtection="1">
      <alignment horizontal="right" vertical="top"/>
      <protection hidden="1"/>
    </xf>
    <xf numFmtId="0" fontId="6" fillId="13" borderId="31" xfId="1" applyNumberFormat="1" applyFont="1" applyFill="1" applyBorder="1" applyAlignment="1" applyProtection="1">
      <alignment horizontal="right" vertical="top"/>
      <protection hidden="1"/>
    </xf>
    <xf numFmtId="0" fontId="6" fillId="13" borderId="28" xfId="0" applyFont="1" applyFill="1" applyBorder="1" applyAlignment="1" applyProtection="1">
      <alignment horizontal="right" vertical="top"/>
      <protection hidden="1"/>
    </xf>
    <xf numFmtId="0" fontId="6" fillId="13" borderId="30" xfId="0" applyFont="1" applyFill="1" applyBorder="1" applyAlignment="1" applyProtection="1">
      <alignment horizontal="right" vertical="top"/>
      <protection hidden="1"/>
    </xf>
    <xf numFmtId="0" fontId="6" fillId="13" borderId="29" xfId="0" applyFont="1" applyFill="1" applyBorder="1" applyAlignment="1" applyProtection="1">
      <alignment horizontal="right" vertical="top"/>
      <protection hidden="1"/>
    </xf>
    <xf numFmtId="0" fontId="6" fillId="13" borderId="31" xfId="0" applyFont="1" applyFill="1" applyBorder="1" applyAlignment="1" applyProtection="1">
      <alignment horizontal="right" vertical="top"/>
      <protection hidden="1"/>
    </xf>
    <xf numFmtId="49" fontId="6" fillId="11" borderId="21" xfId="0" applyNumberFormat="1" applyFont="1" applyFill="1" applyBorder="1" applyAlignment="1" applyProtection="1">
      <alignment horizontal="right"/>
      <protection locked="0"/>
    </xf>
    <xf numFmtId="49" fontId="6" fillId="11" borderId="20" xfId="0" applyNumberFormat="1" applyFont="1" applyFill="1" applyBorder="1" applyAlignment="1" applyProtection="1">
      <alignment horizontal="right"/>
      <protection locked="0"/>
    </xf>
    <xf numFmtId="49" fontId="6" fillId="11" borderId="22" xfId="0" applyNumberFormat="1" applyFont="1" applyFill="1" applyBorder="1" applyAlignment="1" applyProtection="1">
      <alignment horizontal="right"/>
      <protection locked="0"/>
    </xf>
    <xf numFmtId="49" fontId="6" fillId="13" borderId="21" xfId="0" applyNumberFormat="1" applyFont="1" applyFill="1" applyBorder="1" applyAlignment="1" applyProtection="1">
      <alignment horizontal="left" vertical="top"/>
      <protection hidden="1"/>
    </xf>
    <xf numFmtId="49" fontId="6" fillId="13" borderId="20" xfId="0" applyNumberFormat="1" applyFont="1" applyFill="1" applyBorder="1" applyAlignment="1" applyProtection="1">
      <alignment horizontal="left" vertical="top"/>
      <protection hidden="1"/>
    </xf>
    <xf numFmtId="49" fontId="6" fillId="13" borderId="22" xfId="0" applyNumberFormat="1" applyFont="1" applyFill="1" applyBorder="1" applyAlignment="1" applyProtection="1">
      <alignment horizontal="left" vertical="top"/>
      <protection hidden="1"/>
    </xf>
    <xf numFmtId="49" fontId="6" fillId="13" borderId="21" xfId="0" applyNumberFormat="1" applyFont="1" applyFill="1" applyBorder="1" applyAlignment="1" applyProtection="1">
      <alignment horizontal="right"/>
      <protection hidden="1"/>
    </xf>
    <xf numFmtId="49" fontId="6" fillId="13" borderId="20" xfId="0" applyNumberFormat="1" applyFont="1" applyFill="1" applyBorder="1" applyAlignment="1" applyProtection="1">
      <alignment horizontal="right"/>
      <protection hidden="1"/>
    </xf>
    <xf numFmtId="49" fontId="6" fillId="13" borderId="22" xfId="0" applyNumberFormat="1" applyFont="1" applyFill="1" applyBorder="1" applyAlignment="1" applyProtection="1">
      <alignment horizontal="right"/>
      <protection hidden="1"/>
    </xf>
    <xf numFmtId="49" fontId="6" fillId="11" borderId="21" xfId="0" applyNumberFormat="1" applyFont="1" applyFill="1" applyBorder="1" applyAlignment="1" applyProtection="1">
      <alignment vertical="top"/>
      <protection locked="0"/>
    </xf>
    <xf numFmtId="49" fontId="6" fillId="11" borderId="20" xfId="0" applyNumberFormat="1" applyFont="1" applyFill="1" applyBorder="1" applyAlignment="1" applyProtection="1">
      <alignment vertical="top"/>
      <protection locked="0"/>
    </xf>
    <xf numFmtId="49" fontId="6" fillId="11" borderId="22" xfId="0" applyNumberFormat="1" applyFont="1" applyFill="1" applyBorder="1" applyAlignment="1" applyProtection="1">
      <alignment vertical="top"/>
      <protection locked="0"/>
    </xf>
    <xf numFmtId="49" fontId="6" fillId="11" borderId="20" xfId="0" applyNumberFormat="1" applyFont="1" applyFill="1" applyBorder="1" applyAlignment="1" applyProtection="1">
      <alignment horizontal="left" vertical="top" wrapText="1"/>
      <protection locked="0"/>
    </xf>
    <xf numFmtId="49" fontId="6" fillId="11" borderId="22" xfId="0" applyNumberFormat="1" applyFont="1" applyFill="1" applyBorder="1" applyAlignment="1" applyProtection="1">
      <alignment horizontal="left" vertical="top" wrapText="1"/>
      <protection locked="0"/>
    </xf>
    <xf numFmtId="0" fontId="6" fillId="0" borderId="0" xfId="0" applyFont="1" applyAlignment="1" applyProtection="1">
      <alignment vertical="top" wrapText="1"/>
      <protection hidden="1"/>
    </xf>
    <xf numFmtId="0" fontId="6" fillId="0" borderId="0" xfId="0" applyFont="1" applyAlignment="1" applyProtection="1">
      <alignment vertical="top"/>
      <protection hidden="1"/>
    </xf>
    <xf numFmtId="0" fontId="6" fillId="0" borderId="0" xfId="0" applyFont="1" applyAlignment="1" applyProtection="1">
      <alignment horizontal="left" vertical="top" wrapText="1"/>
      <protection hidden="1"/>
    </xf>
    <xf numFmtId="0" fontId="7" fillId="9" borderId="19" xfId="0" applyFont="1" applyFill="1" applyBorder="1" applyProtection="1">
      <protection hidden="1"/>
    </xf>
    <xf numFmtId="0" fontId="7" fillId="9" borderId="1" xfId="0" applyFont="1" applyFill="1" applyBorder="1" applyProtection="1">
      <protection hidden="1"/>
    </xf>
    <xf numFmtId="0" fontId="6" fillId="9" borderId="1" xfId="0" applyFont="1" applyFill="1" applyBorder="1" applyAlignment="1" applyProtection="1">
      <alignment horizontal="left" vertical="top"/>
      <protection hidden="1"/>
    </xf>
    <xf numFmtId="0" fontId="6" fillId="9" borderId="1" xfId="0" applyFont="1" applyFill="1" applyBorder="1" applyAlignment="1" applyProtection="1">
      <alignment vertical="top"/>
      <protection hidden="1"/>
    </xf>
    <xf numFmtId="0" fontId="6" fillId="9" borderId="1" xfId="0" applyFont="1" applyFill="1" applyBorder="1" applyProtection="1">
      <protection hidden="1"/>
    </xf>
    <xf numFmtId="0" fontId="7" fillId="9" borderId="19" xfId="0" applyFont="1" applyFill="1" applyBorder="1" applyAlignment="1" applyProtection="1">
      <alignment horizontal="left" vertical="center"/>
      <protection hidden="1"/>
    </xf>
    <xf numFmtId="0" fontId="7" fillId="9" borderId="19" xfId="0" applyFont="1" applyFill="1" applyBorder="1" applyAlignment="1" applyProtection="1">
      <alignment vertical="center"/>
      <protection hidden="1"/>
    </xf>
    <xf numFmtId="0" fontId="7" fillId="9" borderId="19" xfId="0" applyFont="1" applyFill="1" applyBorder="1" applyAlignment="1" applyProtection="1">
      <alignment vertical="center" wrapText="1"/>
      <protection hidden="1"/>
    </xf>
    <xf numFmtId="49" fontId="6" fillId="11" borderId="21" xfId="0" applyNumberFormat="1" applyFont="1" applyFill="1" applyBorder="1" applyAlignment="1" applyProtection="1">
      <alignment horizontal="left" vertical="top" wrapText="1"/>
    </xf>
    <xf numFmtId="49" fontId="6" fillId="11" borderId="20" xfId="0" applyNumberFormat="1" applyFont="1" applyFill="1" applyBorder="1" applyAlignment="1" applyProtection="1">
      <alignment horizontal="left" vertical="top" wrapText="1"/>
    </xf>
    <xf numFmtId="49" fontId="6" fillId="11" borderId="22" xfId="0" applyNumberFormat="1" applyFont="1" applyFill="1" applyBorder="1" applyAlignment="1" applyProtection="1">
      <alignment horizontal="left" vertical="top" wrapText="1"/>
    </xf>
    <xf numFmtId="49" fontId="6" fillId="11" borderId="25" xfId="0" applyNumberFormat="1" applyFont="1" applyFill="1" applyBorder="1" applyAlignment="1" applyProtection="1">
      <alignment horizontal="right" vertical="top"/>
      <protection hidden="1"/>
    </xf>
    <xf numFmtId="0" fontId="6" fillId="9" borderId="1" xfId="0" applyFont="1" applyFill="1" applyBorder="1" applyAlignment="1" applyProtection="1">
      <alignment horizontal="left" vertical="top" wrapText="1"/>
      <protection hidden="1"/>
    </xf>
    <xf numFmtId="49" fontId="6" fillId="11" borderId="21" xfId="0" applyNumberFormat="1" applyFont="1" applyFill="1" applyBorder="1" applyAlignment="1" applyProtection="1">
      <alignment horizontal="right" vertical="top"/>
      <protection locked="0" hidden="1"/>
    </xf>
    <xf numFmtId="49" fontId="6" fillId="11" borderId="20" xfId="0" applyNumberFormat="1" applyFont="1" applyFill="1" applyBorder="1" applyAlignment="1" applyProtection="1">
      <alignment horizontal="right" vertical="top"/>
      <protection locked="0" hidden="1"/>
    </xf>
    <xf numFmtId="49" fontId="6" fillId="11" borderId="22" xfId="0" applyNumberFormat="1" applyFont="1" applyFill="1" applyBorder="1" applyAlignment="1" applyProtection="1">
      <alignment horizontal="right" vertical="top"/>
      <protection locked="0" hidden="1"/>
    </xf>
    <xf numFmtId="0" fontId="7" fillId="9" borderId="1" xfId="0" applyFont="1" applyFill="1" applyBorder="1" applyAlignment="1" applyProtection="1">
      <alignment horizontal="center"/>
      <protection hidden="1"/>
    </xf>
    <xf numFmtId="49" fontId="6" fillId="11" borderId="25" xfId="0" applyNumberFormat="1" applyFont="1" applyFill="1" applyBorder="1" applyAlignment="1" applyProtection="1">
      <alignment horizontal="left" vertical="top" wrapText="1"/>
      <protection locked="0"/>
    </xf>
    <xf numFmtId="49" fontId="6" fillId="11" borderId="24" xfId="0" applyNumberFormat="1" applyFont="1" applyFill="1" applyBorder="1" applyAlignment="1" applyProtection="1">
      <alignment horizontal="left" vertical="top" wrapText="1"/>
      <protection locked="0"/>
    </xf>
    <xf numFmtId="0" fontId="6" fillId="9" borderId="19" xfId="0" applyFont="1" applyFill="1" applyBorder="1" applyAlignment="1" applyProtection="1">
      <alignment horizontal="left"/>
      <protection hidden="1"/>
    </xf>
    <xf numFmtId="49" fontId="6" fillId="11" borderId="28" xfId="0" applyNumberFormat="1" applyFont="1" applyFill="1" applyBorder="1" applyAlignment="1" applyProtection="1">
      <alignment horizontal="right" vertical="top"/>
      <protection locked="0"/>
    </xf>
    <xf numFmtId="49" fontId="6" fillId="11" borderId="30" xfId="0" applyNumberFormat="1" applyFont="1" applyFill="1" applyBorder="1" applyAlignment="1" applyProtection="1">
      <alignment horizontal="right" vertical="top"/>
      <protection locked="0"/>
    </xf>
    <xf numFmtId="49" fontId="6" fillId="11" borderId="29" xfId="0" applyNumberFormat="1" applyFont="1" applyFill="1" applyBorder="1" applyAlignment="1" applyProtection="1">
      <alignment horizontal="right" vertical="top"/>
      <protection locked="0"/>
    </xf>
    <xf numFmtId="49" fontId="6" fillId="11" borderId="31" xfId="0" applyNumberFormat="1" applyFont="1" applyFill="1" applyBorder="1" applyAlignment="1" applyProtection="1">
      <alignment horizontal="right" vertical="top"/>
      <protection locked="0"/>
    </xf>
    <xf numFmtId="49" fontId="6" fillId="11" borderId="25" xfId="0" applyNumberFormat="1" applyFont="1" applyFill="1" applyBorder="1" applyAlignment="1" applyProtection="1">
      <alignment horizontal="left" vertical="top" wrapText="1"/>
    </xf>
    <xf numFmtId="49" fontId="6" fillId="11" borderId="24" xfId="0" applyNumberFormat="1" applyFont="1" applyFill="1" applyBorder="1" applyAlignment="1" applyProtection="1">
      <alignment horizontal="left" vertical="top" wrapText="1"/>
    </xf>
    <xf numFmtId="49" fontId="6" fillId="10" borderId="19" xfId="0" applyNumberFormat="1" applyFont="1" applyFill="1" applyBorder="1" applyAlignment="1" applyProtection="1">
      <alignment horizontal="center"/>
      <protection hidden="1"/>
    </xf>
    <xf numFmtId="0" fontId="6" fillId="9" borderId="19" xfId="0" applyFont="1" applyFill="1" applyBorder="1" applyAlignment="1" applyProtection="1">
      <alignment horizontal="left" vertical="top"/>
      <protection hidden="1"/>
    </xf>
    <xf numFmtId="49" fontId="6" fillId="11" borderId="26" xfId="0" applyNumberFormat="1" applyFont="1" applyFill="1" applyBorder="1" applyAlignment="1" applyProtection="1">
      <alignment horizontal="right" vertical="top"/>
      <protection locked="0"/>
    </xf>
    <xf numFmtId="49" fontId="6" fillId="11" borderId="27" xfId="0" applyNumberFormat="1" applyFont="1" applyFill="1" applyBorder="1" applyAlignment="1" applyProtection="1">
      <alignment horizontal="right" vertical="top"/>
      <protection locked="0"/>
    </xf>
    <xf numFmtId="0" fontId="7" fillId="9" borderId="19" xfId="0" applyFont="1" applyFill="1" applyBorder="1" applyAlignment="1" applyProtection="1">
      <alignment horizontal="center" vertical="top"/>
      <protection hidden="1"/>
    </xf>
    <xf numFmtId="0" fontId="7" fillId="9" borderId="7" xfId="0" applyFont="1" applyFill="1" applyBorder="1" applyAlignment="1" applyProtection="1">
      <alignment horizontal="center" vertical="center"/>
      <protection hidden="1"/>
    </xf>
    <xf numFmtId="0" fontId="7" fillId="9" borderId="15" xfId="0" applyFont="1" applyFill="1" applyBorder="1" applyAlignment="1" applyProtection="1">
      <alignment horizontal="center" vertical="center"/>
      <protection hidden="1"/>
    </xf>
    <xf numFmtId="0" fontId="6" fillId="9" borderId="1" xfId="0" applyFont="1" applyFill="1" applyBorder="1" applyAlignment="1" applyProtection="1">
      <alignment horizontal="center"/>
      <protection hidden="1"/>
    </xf>
    <xf numFmtId="49" fontId="6" fillId="9" borderId="19" xfId="0" applyNumberFormat="1" applyFont="1" applyFill="1" applyBorder="1" applyAlignment="1" applyProtection="1">
      <alignment horizontal="center"/>
      <protection hidden="1"/>
    </xf>
    <xf numFmtId="49" fontId="6" fillId="13" borderId="25" xfId="0" applyNumberFormat="1" applyFont="1" applyFill="1" applyBorder="1" applyAlignment="1" applyProtection="1">
      <alignment horizontal="left" vertical="top"/>
      <protection hidden="1"/>
    </xf>
    <xf numFmtId="49" fontId="6" fillId="13" borderId="24" xfId="0" applyNumberFormat="1" applyFont="1" applyFill="1" applyBorder="1" applyAlignment="1" applyProtection="1">
      <alignment horizontal="left" vertical="top"/>
      <protection hidden="1"/>
    </xf>
    <xf numFmtId="49" fontId="6" fillId="13" borderId="25" xfId="0" applyNumberFormat="1" applyFont="1" applyFill="1" applyBorder="1" applyAlignment="1" applyProtection="1">
      <alignment horizontal="left" vertical="top"/>
    </xf>
    <xf numFmtId="49" fontId="6" fillId="13" borderId="24" xfId="0" applyNumberFormat="1" applyFont="1" applyFill="1" applyBorder="1" applyAlignment="1" applyProtection="1">
      <alignment horizontal="left" vertical="top"/>
    </xf>
    <xf numFmtId="49" fontId="6" fillId="12" borderId="1" xfId="0" applyNumberFormat="1" applyFont="1" applyFill="1" applyBorder="1" applyAlignment="1" applyProtection="1">
      <alignment horizontal="left"/>
      <protection hidden="1"/>
    </xf>
    <xf numFmtId="49" fontId="6" fillId="11" borderId="24" xfId="0" applyNumberFormat="1" applyFont="1" applyFill="1" applyBorder="1" applyAlignment="1" applyProtection="1">
      <alignment horizontal="left" vertical="top"/>
      <protection locked="0"/>
    </xf>
    <xf numFmtId="49" fontId="1" fillId="11" borderId="21" xfId="0" applyNumberFormat="1" applyFont="1" applyFill="1" applyBorder="1" applyAlignment="1" applyProtection="1">
      <alignment horizontal="left"/>
      <protection locked="0"/>
    </xf>
    <xf numFmtId="49" fontId="3" fillId="11" borderId="20" xfId="0" applyNumberFormat="1" applyFont="1" applyFill="1" applyBorder="1" applyAlignment="1" applyProtection="1">
      <alignment horizontal="left"/>
      <protection locked="0"/>
    </xf>
    <xf numFmtId="49" fontId="3" fillId="11" borderId="22" xfId="0" applyNumberFormat="1" applyFont="1" applyFill="1" applyBorder="1" applyAlignment="1" applyProtection="1">
      <alignment horizontal="left"/>
      <protection locked="0"/>
    </xf>
    <xf numFmtId="49" fontId="6" fillId="12" borderId="7" xfId="0" applyNumberFormat="1" applyFont="1" applyFill="1" applyBorder="1" applyAlignment="1" applyProtection="1">
      <alignment horizontal="left"/>
      <protection hidden="1"/>
    </xf>
    <xf numFmtId="49" fontId="6" fillId="12" borderId="15" xfId="0" applyNumberFormat="1" applyFont="1" applyFill="1" applyBorder="1" applyAlignment="1" applyProtection="1">
      <alignment horizontal="left"/>
      <protection hidden="1"/>
    </xf>
    <xf numFmtId="49" fontId="6" fillId="12" borderId="8" xfId="0" applyNumberFormat="1" applyFont="1" applyFill="1" applyBorder="1" applyAlignment="1" applyProtection="1">
      <alignment horizontal="left"/>
      <protection hidden="1"/>
    </xf>
    <xf numFmtId="0" fontId="7" fillId="0" borderId="0" xfId="0" applyFont="1" applyAlignment="1" applyProtection="1">
      <alignment horizontal="left" wrapText="1"/>
      <protection hidden="1"/>
    </xf>
    <xf numFmtId="0" fontId="7" fillId="0" borderId="0" xfId="0" applyFont="1" applyAlignment="1" applyProtection="1">
      <alignment horizontal="left"/>
      <protection hidden="1"/>
    </xf>
    <xf numFmtId="0" fontId="7" fillId="9" borderId="9" xfId="0" applyFont="1" applyFill="1" applyBorder="1" applyAlignment="1" applyProtection="1">
      <alignment horizontal="center" vertical="center"/>
      <protection hidden="1"/>
    </xf>
    <xf numFmtId="0" fontId="7" fillId="9" borderId="17" xfId="0" applyFont="1" applyFill="1" applyBorder="1" applyAlignment="1" applyProtection="1">
      <alignment horizontal="center" vertical="center"/>
      <protection hidden="1"/>
    </xf>
    <xf numFmtId="0" fontId="7" fillId="9" borderId="18" xfId="0" applyFont="1" applyFill="1" applyBorder="1" applyAlignment="1" applyProtection="1">
      <alignment horizontal="center" vertical="center"/>
      <protection hidden="1"/>
    </xf>
  </cellXfs>
  <cellStyles count="2">
    <cellStyle name="Comma" xfId="1" builtinId="3"/>
    <cellStyle name="Normal" xfId="0" builtinId="0"/>
  </cellStyles>
  <dxfs count="2">
    <dxf>
      <border>
        <top style="thin">
          <color rgb="FF46B1E1"/>
        </top>
      </border>
    </dxf>
    <dxf>
      <font>
        <b/>
        <i val="0"/>
        <strike val="0"/>
        <u val="none"/>
        <sz val="11"/>
        <color theme="0"/>
        <name val="Aptos Narrow"/>
      </font>
      <fill>
        <patternFill patternType="solid">
          <fgColor theme="4"/>
          <bgColor theme="4"/>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Drop" dropStyle="combo" dx="15" fmlaLink="$AA$18" fmlaRange="$BU$2:$BU$3" noThreeD="1" val="0"/>
</file>

<file path=xl/ctrlProps/ctrlProp10.xml><?xml version="1.0" encoding="utf-8"?>
<formControlPr xmlns="http://schemas.microsoft.com/office/spreadsheetml/2009/9/main" objectType="Drop" dropStyle="combo" dx="15" fmlaLink="$AA$553" fmlaRange="$BT$2:$BT$3" noThreeD="1" sel="2" val="0"/>
</file>

<file path=xl/ctrlProps/ctrlProp11.xml><?xml version="1.0" encoding="utf-8"?>
<formControlPr xmlns="http://schemas.microsoft.com/office/spreadsheetml/2009/9/main" objectType="Drop" dropStyle="combo" dx="15" fmlaLink="$AA$664" fmlaRange="$DA$2:$DA$5" noThreeD="1" val="0"/>
</file>

<file path=xl/ctrlProps/ctrlProp12.xml><?xml version="1.0" encoding="utf-8"?>
<formControlPr xmlns="http://schemas.microsoft.com/office/spreadsheetml/2009/9/main" objectType="Drop" dropStyle="combo" dx="15" fmlaLink="$AA$672" fmlaRange="$DB$2:$DB$3" noThreeD="1" sel="2" val="0"/>
</file>

<file path=xl/ctrlProps/ctrlProp13.xml><?xml version="1.0" encoding="utf-8"?>
<formControlPr xmlns="http://schemas.microsoft.com/office/spreadsheetml/2009/9/main" objectType="Drop" dropStyle="combo" dx="15" fmlaLink="$AA$674" fmlaRange="$DD$3:$DD$4" noThreeD="1" sel="2" val="0"/>
</file>

<file path=xl/ctrlProps/ctrlProp14.xml><?xml version="1.0" encoding="utf-8"?>
<formControlPr xmlns="http://schemas.microsoft.com/office/spreadsheetml/2009/9/main" objectType="Drop" dropStyle="combo" dx="15" fmlaLink="$AA$639" fmlaRange="$DD$2:$DD$4" noThreeD="1" sel="2" val="0"/>
</file>

<file path=xl/ctrlProps/ctrlProp2.xml><?xml version="1.0" encoding="utf-8"?>
<formControlPr xmlns="http://schemas.microsoft.com/office/spreadsheetml/2009/9/main" objectType="Drop" dropStyle="combo" dx="15" fmlaLink="$AA$49" fmlaRange="$BT$2:$BT$3" noThreeD="1" val="0"/>
</file>

<file path=xl/ctrlProps/ctrlProp3.xml><?xml version="1.0" encoding="utf-8"?>
<formControlPr xmlns="http://schemas.microsoft.com/office/spreadsheetml/2009/9/main" objectType="Drop" dropStyle="combo" dx="15" fmlaLink="$AA$51" fmlaRange="$BT$2:$BT$3" noThreeD="1" val="0"/>
</file>

<file path=xl/ctrlProps/ctrlProp4.xml><?xml version="1.0" encoding="utf-8"?>
<formControlPr xmlns="http://schemas.microsoft.com/office/spreadsheetml/2009/9/main" objectType="Drop" dropStyle="combo" dx="15" fmlaLink="$AA$66" fmlaRange="$BT$2:$BT$3" noThreeD="1" val="0"/>
</file>

<file path=xl/ctrlProps/ctrlProp5.xml><?xml version="1.0" encoding="utf-8"?>
<formControlPr xmlns="http://schemas.microsoft.com/office/spreadsheetml/2009/9/main" objectType="Drop" dropStyle="combo" dx="15" fmlaLink="$AA$72" fmlaRange="$BT$2:$BT$3" noThreeD="1" sel="2" val="0"/>
</file>

<file path=xl/ctrlProps/ctrlProp6.xml><?xml version="1.0" encoding="utf-8"?>
<formControlPr xmlns="http://schemas.microsoft.com/office/spreadsheetml/2009/9/main" objectType="Drop" dropStyle="combo" dx="15" fmlaLink="$AA$195" fmlaRange="$BT$2:$BT$3" noThreeD="1" val="0"/>
</file>

<file path=xl/ctrlProps/ctrlProp7.xml><?xml version="1.0" encoding="utf-8"?>
<formControlPr xmlns="http://schemas.microsoft.com/office/spreadsheetml/2009/9/main" objectType="Drop" dropStyle="combo" dx="15" fmlaLink="$AA$461" fmlaRange="$BT$2:$BT$3" noThreeD="1" val="0"/>
</file>

<file path=xl/ctrlProps/ctrlProp8.xml><?xml version="1.0" encoding="utf-8"?>
<formControlPr xmlns="http://schemas.microsoft.com/office/spreadsheetml/2009/9/main" objectType="Drop" dropStyle="combo" dx="15" fmlaLink="$AA$525" fmlaRange="$BT$2:$BT$3" noThreeD="1" val="0"/>
</file>

<file path=xl/ctrlProps/ctrlProp9.xml><?xml version="1.0" encoding="utf-8"?>
<formControlPr xmlns="http://schemas.microsoft.com/office/spreadsheetml/2009/9/main" objectType="Drop" dropStyle="combo" dx="15" fmlaLink="$AA$532" fmlaRange="$BT$2:$BT$3" noThreeD="1" sel="2" val="0"/>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13</xdr:col>
          <xdr:colOff>9525</xdr:colOff>
          <xdr:row>17</xdr:row>
          <xdr:rowOff>0</xdr:rowOff>
        </xdr:from>
        <xdr:to>
          <xdr:col>16</xdr:col>
          <xdr:colOff>9525</xdr:colOff>
          <xdr:row>18</xdr:row>
          <xdr:rowOff>0</xdr:rowOff>
        </xdr:to>
        <xdr:sp macro="" textlink="">
          <xdr:nvSpPr>
            <xdr:cNvPr id="3073" name="Drop Down 1" hidden="1">
              <a:extLst>
                <a:ext uri="{63B3BB69-23CF-44E3-9099-C40C66FF867C}">
                  <a14:compatExt spid="_x0000_s3073"/>
                </a:ext>
                <a:ext uri="{FF2B5EF4-FFF2-40B4-BE49-F238E27FC236}">
                  <a16:creationId xmlns="" xmlns:r="http://schemas.openxmlformats.org/officeDocument/2006/relationships" xmlns:a16="http://schemas.microsoft.com/office/drawing/2014/main" id="{8e635818-c28a-4ae4-8a83-7fb4469cdba9}"/>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48</xdr:row>
          <xdr:rowOff>0</xdr:rowOff>
        </xdr:from>
        <xdr:to>
          <xdr:col>16</xdr:col>
          <xdr:colOff>0</xdr:colOff>
          <xdr:row>49</xdr:row>
          <xdr:rowOff>9525</xdr:rowOff>
        </xdr:to>
        <xdr:sp macro="" textlink="">
          <xdr:nvSpPr>
            <xdr:cNvPr id="3074" name="Drop Down 2" hidden="1">
              <a:extLst>
                <a:ext uri="{63B3BB69-23CF-44E3-9099-C40C66FF867C}">
                  <a14:compatExt spid="_x0000_s3074"/>
                </a:ext>
                <a:ext uri="{FF2B5EF4-FFF2-40B4-BE49-F238E27FC236}">
                  <a16:creationId xmlns="" xmlns:r="http://schemas.openxmlformats.org/officeDocument/2006/relationships" xmlns:a16="http://schemas.microsoft.com/office/drawing/2014/main" id="{a84aa6d0-219e-49e8-9032-321694896852}"/>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50</xdr:row>
          <xdr:rowOff>9525</xdr:rowOff>
        </xdr:from>
        <xdr:to>
          <xdr:col>16</xdr:col>
          <xdr:colOff>0</xdr:colOff>
          <xdr:row>51</xdr:row>
          <xdr:rowOff>0</xdr:rowOff>
        </xdr:to>
        <xdr:sp macro="" textlink="">
          <xdr:nvSpPr>
            <xdr:cNvPr id="3075" name="Drop Down 3" hidden="1">
              <a:extLst>
                <a:ext uri="{63B3BB69-23CF-44E3-9099-C40C66FF867C}">
                  <a14:compatExt spid="_x0000_s3075"/>
                </a:ext>
                <a:ext uri="{FF2B5EF4-FFF2-40B4-BE49-F238E27FC236}">
                  <a16:creationId xmlns="" xmlns:r="http://schemas.openxmlformats.org/officeDocument/2006/relationships" xmlns:a16="http://schemas.microsoft.com/office/drawing/2014/main" id="{54643a26-ccb9-4400-ad61-5e9ce3e0785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65</xdr:row>
          <xdr:rowOff>9525</xdr:rowOff>
        </xdr:from>
        <xdr:to>
          <xdr:col>16</xdr:col>
          <xdr:colOff>9525</xdr:colOff>
          <xdr:row>66</xdr:row>
          <xdr:rowOff>9525</xdr:rowOff>
        </xdr:to>
        <xdr:sp macro="" textlink="">
          <xdr:nvSpPr>
            <xdr:cNvPr id="3076" name="Drop Down 4" hidden="1">
              <a:extLst>
                <a:ext uri="{63B3BB69-23CF-44E3-9099-C40C66FF867C}">
                  <a14:compatExt spid="_x0000_s3076"/>
                </a:ext>
                <a:ext uri="{FF2B5EF4-FFF2-40B4-BE49-F238E27FC236}">
                  <a16:creationId xmlns="" xmlns:r="http://schemas.openxmlformats.org/officeDocument/2006/relationships" xmlns:a16="http://schemas.microsoft.com/office/drawing/2014/main" id="{c56ea5c7-555b-446e-b3c9-798acb9af93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71</xdr:row>
          <xdr:rowOff>9525</xdr:rowOff>
        </xdr:from>
        <xdr:to>
          <xdr:col>15</xdr:col>
          <xdr:colOff>619125</xdr:colOff>
          <xdr:row>72</xdr:row>
          <xdr:rowOff>0</xdr:rowOff>
        </xdr:to>
        <xdr:sp macro="" textlink="">
          <xdr:nvSpPr>
            <xdr:cNvPr id="3077" name="Drop Down 5" hidden="1">
              <a:extLst>
                <a:ext uri="{63B3BB69-23CF-44E3-9099-C40C66FF867C}">
                  <a14:compatExt spid="_x0000_s3077"/>
                </a:ext>
                <a:ext uri="{FF2B5EF4-FFF2-40B4-BE49-F238E27FC236}">
                  <a16:creationId xmlns="" xmlns:r="http://schemas.openxmlformats.org/officeDocument/2006/relationships" xmlns:a16="http://schemas.microsoft.com/office/drawing/2014/main" id="{890d36f3-1bad-4035-b10f-b0c57afa7c5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28575</xdr:colOff>
          <xdr:row>193</xdr:row>
          <xdr:rowOff>180975</xdr:rowOff>
        </xdr:from>
        <xdr:to>
          <xdr:col>16</xdr:col>
          <xdr:colOff>9525</xdr:colOff>
          <xdr:row>195</xdr:row>
          <xdr:rowOff>0</xdr:rowOff>
        </xdr:to>
        <xdr:sp macro="" textlink="">
          <xdr:nvSpPr>
            <xdr:cNvPr id="3078" name="Drop Down 8" hidden="1">
              <a:extLst>
                <a:ext uri="{63B3BB69-23CF-44E3-9099-C40C66FF867C}">
                  <a14:compatExt spid="_x0000_s3078"/>
                </a:ext>
                <a:ext uri="{FF2B5EF4-FFF2-40B4-BE49-F238E27FC236}">
                  <a16:creationId xmlns="" xmlns:r="http://schemas.openxmlformats.org/officeDocument/2006/relationships" xmlns:a16="http://schemas.microsoft.com/office/drawing/2014/main" id="{bb5910df-7e2b-43d1-87bc-d1010d242ed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0</xdr:colOff>
          <xdr:row>460</xdr:row>
          <xdr:rowOff>9525</xdr:rowOff>
        </xdr:from>
        <xdr:to>
          <xdr:col>15</xdr:col>
          <xdr:colOff>609600</xdr:colOff>
          <xdr:row>461</xdr:row>
          <xdr:rowOff>0</xdr:rowOff>
        </xdr:to>
        <xdr:sp macro="" textlink="">
          <xdr:nvSpPr>
            <xdr:cNvPr id="3079" name="Drop Down 9" hidden="1">
              <a:extLst>
                <a:ext uri="{63B3BB69-23CF-44E3-9099-C40C66FF867C}">
                  <a14:compatExt spid="_x0000_s3079"/>
                </a:ext>
                <a:ext uri="{FF2B5EF4-FFF2-40B4-BE49-F238E27FC236}">
                  <a16:creationId xmlns="" xmlns:r="http://schemas.openxmlformats.org/officeDocument/2006/relationships" xmlns:a16="http://schemas.microsoft.com/office/drawing/2014/main" id="{da6aa0f4-9027-4995-9f93-71a49c6973c8}"/>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523</xdr:row>
          <xdr:rowOff>180975</xdr:rowOff>
        </xdr:from>
        <xdr:to>
          <xdr:col>16</xdr:col>
          <xdr:colOff>9525</xdr:colOff>
          <xdr:row>525</xdr:row>
          <xdr:rowOff>0</xdr:rowOff>
        </xdr:to>
        <xdr:sp macro="" textlink="">
          <xdr:nvSpPr>
            <xdr:cNvPr id="3080" name="Drop Down 10" hidden="1">
              <a:extLst>
                <a:ext uri="{63B3BB69-23CF-44E3-9099-C40C66FF867C}">
                  <a14:compatExt spid="_x0000_s3080"/>
                </a:ext>
                <a:ext uri="{FF2B5EF4-FFF2-40B4-BE49-F238E27FC236}">
                  <a16:creationId xmlns="" xmlns:r="http://schemas.openxmlformats.org/officeDocument/2006/relationships" xmlns:a16="http://schemas.microsoft.com/office/drawing/2014/main" id="{42347364-1be4-44b3-ab3d-ff91babf219b}"/>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531</xdr:row>
          <xdr:rowOff>9525</xdr:rowOff>
        </xdr:from>
        <xdr:to>
          <xdr:col>16</xdr:col>
          <xdr:colOff>0</xdr:colOff>
          <xdr:row>531</xdr:row>
          <xdr:rowOff>180975</xdr:rowOff>
        </xdr:to>
        <xdr:sp macro="" textlink="">
          <xdr:nvSpPr>
            <xdr:cNvPr id="3081" name="Drop Down 11" hidden="1">
              <a:extLst>
                <a:ext uri="{63B3BB69-23CF-44E3-9099-C40C66FF867C}">
                  <a14:compatExt spid="_x0000_s3081"/>
                </a:ext>
                <a:ext uri="{FF2B5EF4-FFF2-40B4-BE49-F238E27FC236}">
                  <a16:creationId xmlns="" xmlns:r="http://schemas.openxmlformats.org/officeDocument/2006/relationships" xmlns:a16="http://schemas.microsoft.com/office/drawing/2014/main" id="{31e0f42b-51e7-4a6b-b84e-982ae6baa2fe}"/>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13</xdr:col>
          <xdr:colOff>9525</xdr:colOff>
          <xdr:row>552</xdr:row>
          <xdr:rowOff>0</xdr:rowOff>
        </xdr:from>
        <xdr:to>
          <xdr:col>16</xdr:col>
          <xdr:colOff>9525</xdr:colOff>
          <xdr:row>553</xdr:row>
          <xdr:rowOff>0</xdr:rowOff>
        </xdr:to>
        <xdr:sp macro="" textlink="">
          <xdr:nvSpPr>
            <xdr:cNvPr id="3082" name="Drop Down 13" hidden="1">
              <a:extLst>
                <a:ext uri="{63B3BB69-23CF-44E3-9099-C40C66FF867C}">
                  <a14:compatExt spid="_x0000_s3082"/>
                </a:ext>
                <a:ext uri="{FF2B5EF4-FFF2-40B4-BE49-F238E27FC236}">
                  <a16:creationId xmlns="" xmlns:r="http://schemas.openxmlformats.org/officeDocument/2006/relationships" xmlns:a16="http://schemas.microsoft.com/office/drawing/2014/main" id="{eb835911-12fc-4fac-a115-b46914335330}"/>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663</xdr:row>
          <xdr:rowOff>9525</xdr:rowOff>
        </xdr:from>
        <xdr:to>
          <xdr:col>16</xdr:col>
          <xdr:colOff>0</xdr:colOff>
          <xdr:row>664</xdr:row>
          <xdr:rowOff>0</xdr:rowOff>
        </xdr:to>
        <xdr:sp macro="" textlink="">
          <xdr:nvSpPr>
            <xdr:cNvPr id="3083" name="Drop Down 16" hidden="1">
              <a:extLst>
                <a:ext uri="{63B3BB69-23CF-44E3-9099-C40C66FF867C}">
                  <a14:compatExt spid="_x0000_s3083"/>
                </a:ext>
                <a:ext uri="{FF2B5EF4-FFF2-40B4-BE49-F238E27FC236}">
                  <a16:creationId xmlns="" xmlns:r="http://schemas.openxmlformats.org/officeDocument/2006/relationships" xmlns:a16="http://schemas.microsoft.com/office/drawing/2014/main" id="{84ef8607-c685-42cf-baf0-7e5bd74efe31}"/>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671</xdr:row>
          <xdr:rowOff>9525</xdr:rowOff>
        </xdr:from>
        <xdr:to>
          <xdr:col>16</xdr:col>
          <xdr:colOff>0</xdr:colOff>
          <xdr:row>672</xdr:row>
          <xdr:rowOff>0</xdr:rowOff>
        </xdr:to>
        <xdr:sp macro="" textlink="">
          <xdr:nvSpPr>
            <xdr:cNvPr id="3084" name="Drop Down 17" hidden="1">
              <a:extLst>
                <a:ext uri="{63B3BB69-23CF-44E3-9099-C40C66FF867C}">
                  <a14:compatExt spid="_x0000_s3084"/>
                </a:ext>
                <a:ext uri="{FF2B5EF4-FFF2-40B4-BE49-F238E27FC236}">
                  <a16:creationId xmlns="" xmlns:r="http://schemas.openxmlformats.org/officeDocument/2006/relationships" xmlns:a16="http://schemas.microsoft.com/office/drawing/2014/main" id="{b8b26f92-339d-4580-98c2-d39a9b39843a}"/>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673</xdr:row>
          <xdr:rowOff>9525</xdr:rowOff>
        </xdr:from>
        <xdr:to>
          <xdr:col>16</xdr:col>
          <xdr:colOff>0</xdr:colOff>
          <xdr:row>674</xdr:row>
          <xdr:rowOff>0</xdr:rowOff>
        </xdr:to>
        <xdr:sp macro="" textlink="">
          <xdr:nvSpPr>
            <xdr:cNvPr id="3085" name="Drop Down 18" hidden="1">
              <a:extLst>
                <a:ext uri="{63B3BB69-23CF-44E3-9099-C40C66FF867C}">
                  <a14:compatExt spid="_x0000_s3085"/>
                </a:ext>
                <a:ext uri="{FF2B5EF4-FFF2-40B4-BE49-F238E27FC236}">
                  <a16:creationId xmlns="" xmlns:r="http://schemas.openxmlformats.org/officeDocument/2006/relationships" xmlns:a16="http://schemas.microsoft.com/office/drawing/2014/main" id="{e15b9d5d-c9fe-4291-9132-fc5dbc838c2f}"/>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9525</xdr:colOff>
          <xdr:row>638</xdr:row>
          <xdr:rowOff>9525</xdr:rowOff>
        </xdr:from>
        <xdr:to>
          <xdr:col>16</xdr:col>
          <xdr:colOff>0</xdr:colOff>
          <xdr:row>639</xdr:row>
          <xdr:rowOff>0</xdr:rowOff>
        </xdr:to>
        <xdr:sp macro="" textlink="">
          <xdr:nvSpPr>
            <xdr:cNvPr id="3086" name="Drop Down 19" hidden="1">
              <a:extLst>
                <a:ext uri="{63B3BB69-23CF-44E3-9099-C40C66FF867C}">
                  <a14:compatExt spid="_x0000_s3086"/>
                </a:ext>
                <a:ext uri="{FF2B5EF4-FFF2-40B4-BE49-F238E27FC236}">
                  <a16:creationId xmlns="" xmlns:r="http://schemas.openxmlformats.org/officeDocument/2006/relationships" xmlns:a16="http://schemas.microsoft.com/office/drawing/2014/main" id="{000160d9-e876-463e-9d69-516214a90cd3}"/>
                </a:ext>
              </a:extLst>
            </xdr:cNvPr>
            <xdr:cNvSpPr/>
          </xdr:nvSpPr>
          <xdr:spPr bwMode="auto">
            <a:xfrm>
              <a:off x="0" y="0"/>
              <a:ext cx="0" cy="0"/>
            </a:xfrm>
            <a:prstGeom prst="rect">
              <a:avLst/>
            </a:prstGeom>
            <a:noFill/>
            <a:ln>
              <a:noFill/>
            </a:ln>
            <a:extLst>
              <a:ext uri="{909E8E84-426E-40DD-AFC4-6F175D3DCCD1}">
                <a14:hiddenFill>
                  <a:noFill/>
                </a14:hiddenFill>
              </a:ext>
              <a:ext uri="{91240B29-F687-4F45-9708-019B960494DF}">
                <a14:hiddenLine w="9525">
                  <a:noFill/>
                  <a:miter lim="800000"/>
                  <a:headEnd/>
                  <a:tailEnd/>
                </a14:hiddenLine>
              </a:ext>
            </a:extLst>
          </xdr:spPr>
        </xdr:sp>
        <xdr:clientData/>
      </xdr:twoCellAnchor>
    </mc:Choice>
    <mc:Fallback/>
  </mc:AlternateContent>
</xdr:wsDr>
</file>

<file path=xl/tables/table1.xml><?xml version="1.0" encoding="utf-8"?>
<table xmlns="http://schemas.openxmlformats.org/spreadsheetml/2006/main" id="1" name="Table1" displayName="Table1" ref="A1:D3" totalsRowShown="0" headerRowDxfId="1" tableBorderDxfId="0">
  <autoFilter ref="A1:D3"/>
  <tableColumns count="4">
    <tableColumn id="1" name="National_Stock_Exchange"/>
    <tableColumn id="2" name="Bombay_Stock_Exchange"/>
    <tableColumn id="3" name="Commodity_Stock_Exchange"/>
    <tableColumn id="4" name="Others"/>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1.xml"/><Relationship Id="rId16" Type="http://schemas.openxmlformats.org/officeDocument/2006/relationships/ctrlProp" Target="../ctrlProps/ctrlProp13.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tabColor theme="6" tint="0.59996337778862885"/>
  </sheetPr>
  <dimension ref="A1:R61"/>
  <sheetViews>
    <sheetView windowProtection="1" showGridLines="0" topLeftCell="B1" workbookViewId="0">
      <selection activeCell="B1" sqref="B1:C1"/>
    </sheetView>
  </sheetViews>
  <sheetFormatPr defaultColWidth="0" defaultRowHeight="14.45" customHeight="1" zeroHeight="1"/>
  <cols>
    <col min="1" max="1" width="14.7109375" style="11" hidden="1" customWidth="1"/>
    <col min="2" max="2" width="9.140625" style="12" customWidth="1"/>
    <col min="3" max="3" width="202.7109375" style="13" customWidth="1"/>
    <col min="4" max="16384" width="9.140625" style="12" hidden="1"/>
  </cols>
  <sheetData>
    <row r="1" spans="1:18" ht="18">
      <c r="A1" s="2" t="s">
        <v>0</v>
      </c>
      <c r="B1" s="84" t="s">
        <v>1</v>
      </c>
      <c r="C1" s="85"/>
      <c r="D1" s="3"/>
      <c r="E1" s="3"/>
      <c r="F1" s="3"/>
      <c r="G1" s="3"/>
      <c r="H1" s="3"/>
      <c r="I1" s="3"/>
      <c r="J1" s="3"/>
      <c r="K1" s="3"/>
      <c r="L1" s="3"/>
      <c r="M1" s="3"/>
      <c r="N1" s="3"/>
      <c r="O1" s="3"/>
      <c r="P1" s="3"/>
      <c r="Q1" s="3"/>
      <c r="R1" s="3"/>
    </row>
    <row r="2" spans="1:18" ht="45">
      <c r="A2" s="2" t="s">
        <v>0</v>
      </c>
      <c r="B2" s="4">
        <v>1</v>
      </c>
      <c r="C2" s="5" t="s">
        <v>2</v>
      </c>
    </row>
    <row r="3" spans="1:18" ht="15.75">
      <c r="A3" s="2" t="s">
        <v>0</v>
      </c>
      <c r="B3" s="4">
        <v>2</v>
      </c>
      <c r="C3" s="5" t="s">
        <v>3</v>
      </c>
    </row>
    <row r="4" spans="1:18" ht="30.75">
      <c r="A4" s="2" t="s">
        <v>0</v>
      </c>
      <c r="B4" s="4">
        <v>3</v>
      </c>
      <c r="C4" s="5" t="s">
        <v>4</v>
      </c>
    </row>
    <row r="5" spans="1:18" ht="15.75">
      <c r="A5" s="2" t="s">
        <v>0</v>
      </c>
      <c r="B5" s="88">
        <v>4</v>
      </c>
      <c r="C5" s="5" t="s">
        <v>5</v>
      </c>
    </row>
    <row r="6" spans="1:18" ht="15.75">
      <c r="A6" s="2" t="s">
        <v>0</v>
      </c>
      <c r="B6" s="89"/>
      <c r="C6" s="5" t="s">
        <v>6</v>
      </c>
    </row>
    <row r="7" spans="1:18" ht="15.75">
      <c r="A7" s="2" t="s">
        <v>0</v>
      </c>
      <c r="B7" s="89"/>
      <c r="C7" s="5" t="s">
        <v>7</v>
      </c>
    </row>
    <row r="8" spans="1:18" ht="15.75">
      <c r="A8" s="2" t="s">
        <v>0</v>
      </c>
      <c r="B8" s="90"/>
      <c r="C8" s="5" t="s">
        <v>8</v>
      </c>
    </row>
    <row r="9" spans="1:18" ht="15.75">
      <c r="A9" s="2" t="s">
        <v>0</v>
      </c>
      <c r="B9" s="4">
        <v>5</v>
      </c>
      <c r="C9" s="7" t="s">
        <v>9</v>
      </c>
    </row>
    <row r="10" spans="1:18" ht="15.75">
      <c r="A10" s="2" t="s">
        <v>0</v>
      </c>
      <c r="B10" s="4">
        <v>6</v>
      </c>
      <c r="C10" s="5" t="s">
        <v>10</v>
      </c>
    </row>
    <row r="11" spans="1:18" ht="15.75">
      <c r="A11" s="2" t="s">
        <v>0</v>
      </c>
      <c r="B11" s="4">
        <v>7</v>
      </c>
      <c r="C11" s="5" t="s">
        <v>11</v>
      </c>
    </row>
    <row r="12" spans="1:18" ht="15.75">
      <c r="A12" s="2" t="s">
        <v>0</v>
      </c>
      <c r="B12" s="4">
        <v>8</v>
      </c>
      <c r="C12" s="5" t="s">
        <v>12</v>
      </c>
    </row>
    <row r="13" spans="1:18" ht="15.75">
      <c r="A13" s="2" t="s">
        <v>0</v>
      </c>
      <c r="B13" s="88">
        <v>9</v>
      </c>
      <c r="C13" s="5" t="s">
        <v>13</v>
      </c>
    </row>
    <row r="14" spans="1:18" ht="15.75">
      <c r="A14" s="2" t="s">
        <v>0</v>
      </c>
      <c r="B14" s="89"/>
      <c r="C14" s="5" t="s">
        <v>14</v>
      </c>
    </row>
    <row r="15" spans="1:18" ht="15.75">
      <c r="A15" s="2" t="s">
        <v>0</v>
      </c>
      <c r="B15" s="89"/>
      <c r="C15" s="5" t="s">
        <v>15</v>
      </c>
    </row>
    <row r="16" spans="1:18" ht="31.9" customHeight="1">
      <c r="A16" s="2" t="s">
        <v>0</v>
      </c>
      <c r="B16" s="90"/>
      <c r="C16" s="5" t="s">
        <v>16</v>
      </c>
    </row>
    <row r="17" spans="1:3" ht="15.75">
      <c r="A17" s="2" t="s">
        <v>0</v>
      </c>
      <c r="B17" s="88">
        <v>10</v>
      </c>
      <c r="C17" s="5" t="s">
        <v>17</v>
      </c>
    </row>
    <row r="18" spans="1:3" ht="75">
      <c r="A18" s="2" t="s">
        <v>0</v>
      </c>
      <c r="B18" s="89"/>
      <c r="C18" s="5" t="s">
        <v>18</v>
      </c>
    </row>
    <row r="19" spans="1:3" ht="30">
      <c r="A19" s="2" t="s">
        <v>0</v>
      </c>
      <c r="B19" s="90"/>
      <c r="C19" s="5" t="s">
        <v>19</v>
      </c>
    </row>
    <row r="20" spans="1:3" ht="16.899999999999999" customHeight="1">
      <c r="A20" s="2" t="s">
        <v>0</v>
      </c>
      <c r="B20" s="88">
        <v>11</v>
      </c>
      <c r="C20" s="5" t="s">
        <v>20</v>
      </c>
    </row>
    <row r="21" spans="1:3" ht="15.75">
      <c r="A21" s="2" t="s">
        <v>0</v>
      </c>
      <c r="B21" s="89"/>
      <c r="C21" s="5" t="s">
        <v>21</v>
      </c>
    </row>
    <row r="22" spans="1:3" ht="15.75">
      <c r="A22" s="2" t="s">
        <v>0</v>
      </c>
      <c r="B22" s="89"/>
      <c r="C22" s="5" t="s">
        <v>22</v>
      </c>
    </row>
    <row r="23" spans="1:3" ht="15.75">
      <c r="A23" s="2" t="s">
        <v>0</v>
      </c>
      <c r="B23" s="90"/>
      <c r="C23" s="5" t="s">
        <v>23</v>
      </c>
    </row>
    <row r="24" spans="1:3" ht="15.75">
      <c r="A24" s="2"/>
      <c r="B24" s="6">
        <v>12</v>
      </c>
      <c r="C24" s="5" t="s">
        <v>24</v>
      </c>
    </row>
    <row r="25" spans="1:3" ht="15.75">
      <c r="A25" s="2"/>
      <c r="B25" s="86" t="s">
        <v>25</v>
      </c>
      <c r="C25" s="87"/>
    </row>
    <row r="26" spans="1:3" s="82" customFormat="1" ht="30.75" hidden="1">
      <c r="A26" s="79" t="s">
        <v>26</v>
      </c>
      <c r="B26" s="80">
        <v>1</v>
      </c>
      <c r="C26" s="81" t="s">
        <v>27</v>
      </c>
    </row>
    <row r="27" spans="1:3" s="82" customFormat="1" ht="31.5" hidden="1">
      <c r="A27" s="79" t="s">
        <v>26</v>
      </c>
      <c r="B27" s="80" t="s">
        <v>28</v>
      </c>
      <c r="C27" s="81" t="s">
        <v>29</v>
      </c>
    </row>
    <row r="28" spans="1:3" s="82" customFormat="1" ht="15.75" hidden="1">
      <c r="A28" s="79" t="s">
        <v>30</v>
      </c>
      <c r="B28" s="80">
        <v>1</v>
      </c>
      <c r="C28" s="81" t="s">
        <v>31</v>
      </c>
    </row>
    <row r="29" spans="1:3" s="82" customFormat="1" ht="15.75" hidden="1">
      <c r="A29" s="79" t="s">
        <v>30</v>
      </c>
      <c r="B29" s="80">
        <v>2</v>
      </c>
      <c r="C29" s="81" t="s">
        <v>32</v>
      </c>
    </row>
    <row r="30" spans="1:3" s="82" customFormat="1" ht="30.75" hidden="1">
      <c r="A30" s="79" t="s">
        <v>30</v>
      </c>
      <c r="B30" s="80">
        <v>3</v>
      </c>
      <c r="C30" s="81" t="s">
        <v>33</v>
      </c>
    </row>
    <row r="31" spans="1:3" s="82" customFormat="1" ht="30.75" hidden="1">
      <c r="A31" s="79" t="s">
        <v>30</v>
      </c>
      <c r="B31" s="80">
        <v>4</v>
      </c>
      <c r="C31" s="81" t="s">
        <v>34</v>
      </c>
    </row>
    <row r="32" spans="1:3" s="82" customFormat="1" ht="30.75" hidden="1">
      <c r="A32" s="79" t="s">
        <v>30</v>
      </c>
      <c r="B32" s="80">
        <v>5</v>
      </c>
      <c r="C32" s="81" t="s">
        <v>35</v>
      </c>
    </row>
    <row r="33" spans="1:3" s="82" customFormat="1" ht="31.5" hidden="1">
      <c r="A33" s="79" t="s">
        <v>30</v>
      </c>
      <c r="B33" s="80" t="s">
        <v>36</v>
      </c>
      <c r="C33" s="81" t="s">
        <v>29</v>
      </c>
    </row>
    <row r="34" spans="1:3" s="82" customFormat="1" ht="46.5" hidden="1">
      <c r="A34" s="79" t="s">
        <v>37</v>
      </c>
      <c r="B34" s="80">
        <v>1</v>
      </c>
      <c r="C34" s="81" t="s">
        <v>38</v>
      </c>
    </row>
    <row r="35" spans="1:3" s="82" customFormat="1" ht="46.5" hidden="1">
      <c r="A35" s="79" t="s">
        <v>37</v>
      </c>
      <c r="B35" s="80">
        <v>2</v>
      </c>
      <c r="C35" s="81" t="s">
        <v>39</v>
      </c>
    </row>
    <row r="36" spans="1:3" s="82" customFormat="1" ht="31.5" hidden="1">
      <c r="A36" s="79" t="s">
        <v>37</v>
      </c>
      <c r="B36" s="80" t="s">
        <v>40</v>
      </c>
      <c r="C36" s="81" t="s">
        <v>29</v>
      </c>
    </row>
    <row r="37" spans="1:3" s="82" customFormat="1" ht="30.75" hidden="1">
      <c r="A37" s="79" t="s">
        <v>41</v>
      </c>
      <c r="B37" s="80">
        <v>1</v>
      </c>
      <c r="C37" s="81" t="s">
        <v>42</v>
      </c>
    </row>
    <row r="38" spans="1:3" s="82" customFormat="1" ht="31.5" hidden="1">
      <c r="A38" s="79" t="s">
        <v>41</v>
      </c>
      <c r="B38" s="80" t="s">
        <v>28</v>
      </c>
      <c r="C38" s="81" t="s">
        <v>29</v>
      </c>
    </row>
    <row r="39" spans="1:3" s="82" customFormat="1" ht="31.5" hidden="1">
      <c r="A39" s="79" t="s">
        <v>43</v>
      </c>
      <c r="B39" s="80" t="s">
        <v>44</v>
      </c>
      <c r="C39" s="81" t="s">
        <v>29</v>
      </c>
    </row>
    <row r="40" spans="1:3" s="82" customFormat="1" ht="31.5" hidden="1">
      <c r="A40" s="79" t="s">
        <v>45</v>
      </c>
      <c r="B40" s="80" t="s">
        <v>44</v>
      </c>
      <c r="C40" s="81" t="s">
        <v>29</v>
      </c>
    </row>
    <row r="41" spans="1:3" s="82" customFormat="1" ht="30.75" hidden="1">
      <c r="A41" s="79" t="s">
        <v>46</v>
      </c>
      <c r="B41" s="80" t="s">
        <v>44</v>
      </c>
      <c r="C41" s="81" t="s">
        <v>47</v>
      </c>
    </row>
    <row r="42" spans="1:3" s="82" customFormat="1" ht="30.75" hidden="1">
      <c r="A42" s="79" t="s">
        <v>48</v>
      </c>
      <c r="B42" s="80" t="s">
        <v>44</v>
      </c>
      <c r="C42" s="81" t="s">
        <v>47</v>
      </c>
    </row>
    <row r="43" spans="1:3" s="82" customFormat="1" ht="15.75" hidden="1">
      <c r="A43" s="79" t="s">
        <v>49</v>
      </c>
      <c r="B43" s="80" t="s">
        <v>44</v>
      </c>
      <c r="C43" s="81" t="s">
        <v>50</v>
      </c>
    </row>
    <row r="44" spans="1:3" ht="30.75">
      <c r="A44" s="2" t="s">
        <v>51</v>
      </c>
      <c r="B44" s="8" t="s">
        <v>44</v>
      </c>
      <c r="C44" s="9" t="s">
        <v>52</v>
      </c>
    </row>
    <row r="45" spans="1:3" ht="15.75">
      <c r="A45" s="2" t="s">
        <v>51</v>
      </c>
      <c r="B45" s="8" t="s">
        <v>28</v>
      </c>
      <c r="C45" s="9" t="s">
        <v>53</v>
      </c>
    </row>
    <row r="46" spans="1:3" ht="15.75">
      <c r="A46" s="2" t="s">
        <v>51</v>
      </c>
      <c r="B46" s="8" t="s">
        <v>40</v>
      </c>
      <c r="C46" s="9" t="s">
        <v>54</v>
      </c>
    </row>
    <row r="47" spans="1:3" ht="31.5">
      <c r="A47" s="2" t="s">
        <v>51</v>
      </c>
      <c r="B47" s="8" t="s">
        <v>55</v>
      </c>
      <c r="C47" s="9" t="s">
        <v>29</v>
      </c>
    </row>
    <row r="48" spans="1:3" s="82" customFormat="1" ht="30.75" hidden="1">
      <c r="A48" s="79" t="s">
        <v>56</v>
      </c>
      <c r="B48" s="80" t="s">
        <v>44</v>
      </c>
      <c r="C48" s="81" t="s">
        <v>57</v>
      </c>
    </row>
    <row r="49" spans="1:3" s="82" customFormat="1" ht="15.75" hidden="1">
      <c r="A49" s="79" t="s">
        <v>56</v>
      </c>
      <c r="B49" s="80" t="s">
        <v>28</v>
      </c>
      <c r="C49" s="81" t="s">
        <v>58</v>
      </c>
    </row>
    <row r="50" spans="1:3" s="82" customFormat="1" ht="15.75" hidden="1">
      <c r="A50" s="79" t="s">
        <v>56</v>
      </c>
      <c r="B50" s="80" t="s">
        <v>40</v>
      </c>
      <c r="C50" s="81" t="s">
        <v>59</v>
      </c>
    </row>
    <row r="51" spans="1:3" s="82" customFormat="1" ht="31.5" hidden="1">
      <c r="A51" s="79" t="s">
        <v>56</v>
      </c>
      <c r="B51" s="80" t="s">
        <v>55</v>
      </c>
      <c r="C51" s="81" t="s">
        <v>29</v>
      </c>
    </row>
    <row r="52" spans="1:3" s="82" customFormat="1" ht="31.5" hidden="1">
      <c r="A52" s="79" t="s">
        <v>60</v>
      </c>
      <c r="B52" s="80">
        <v>1</v>
      </c>
      <c r="C52" s="81" t="s">
        <v>61</v>
      </c>
    </row>
    <row r="53" spans="1:3" s="82" customFormat="1" ht="31.5" hidden="1">
      <c r="A53" s="79" t="s">
        <v>60</v>
      </c>
      <c r="B53" s="80">
        <v>2</v>
      </c>
      <c r="C53" s="81" t="s">
        <v>62</v>
      </c>
    </row>
    <row r="54" spans="1:3" s="82" customFormat="1" ht="45.75" hidden="1">
      <c r="A54" s="79" t="s">
        <v>60</v>
      </c>
      <c r="B54" s="80">
        <v>3</v>
      </c>
      <c r="C54" s="81" t="s">
        <v>63</v>
      </c>
    </row>
    <row r="55" spans="1:3" s="82" customFormat="1" ht="31.5" hidden="1">
      <c r="A55" s="79" t="s">
        <v>60</v>
      </c>
      <c r="B55" s="80">
        <v>4</v>
      </c>
      <c r="C55" s="81" t="s">
        <v>64</v>
      </c>
    </row>
    <row r="56" spans="1:3" s="82" customFormat="1" ht="31.5" hidden="1">
      <c r="A56" s="79" t="s">
        <v>60</v>
      </c>
      <c r="B56" s="80">
        <v>5</v>
      </c>
      <c r="C56" s="81" t="s">
        <v>65</v>
      </c>
    </row>
    <row r="57" spans="1:3" s="82" customFormat="1" ht="31.5" hidden="1">
      <c r="A57" s="79" t="s">
        <v>60</v>
      </c>
      <c r="B57" s="80">
        <v>6</v>
      </c>
      <c r="C57" s="81" t="s">
        <v>66</v>
      </c>
    </row>
    <row r="58" spans="1:3" s="82" customFormat="1" ht="46.5" hidden="1">
      <c r="A58" s="79" t="s">
        <v>60</v>
      </c>
      <c r="B58" s="80">
        <v>7</v>
      </c>
      <c r="C58" s="81" t="s">
        <v>67</v>
      </c>
    </row>
    <row r="59" spans="1:3" s="82" customFormat="1" ht="46.5" hidden="1">
      <c r="A59" s="79" t="s">
        <v>60</v>
      </c>
      <c r="B59" s="80">
        <v>8</v>
      </c>
      <c r="C59" s="81" t="s">
        <v>68</v>
      </c>
    </row>
    <row r="60" spans="1:3" s="82" customFormat="1" ht="15.75" hidden="1">
      <c r="A60" s="79" t="s">
        <v>60</v>
      </c>
      <c r="B60" s="83" t="s">
        <v>69</v>
      </c>
      <c r="C60" s="81" t="s">
        <v>70</v>
      </c>
    </row>
    <row r="61" spans="1:3" ht="15.75">
      <c r="A61" s="10" t="s">
        <v>0</v>
      </c>
      <c r="B61" s="86" t="s">
        <v>71</v>
      </c>
      <c r="C61" s="87"/>
    </row>
  </sheetData>
  <sheetProtection password="8CDE" sheet="1" objects="1" scenarios="1" selectLockedCells="1"/>
  <mergeCells count="7">
    <mergeCell ref="B1:C1"/>
    <mergeCell ref="B61:C61"/>
    <mergeCell ref="B5:B8"/>
    <mergeCell ref="B13:B16"/>
    <mergeCell ref="B17:B19"/>
    <mergeCell ref="B20:B23"/>
    <mergeCell ref="B25:C25"/>
  </mergeCells>
  <pageMargins left="0.7" right="0.7" top="0.75" bottom="0.75" header="0.3" footer="0.3"/>
  <pageSetup paperSize="9" fitToWidth="0" fitToHeight="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AS429"/>
  <sheetViews>
    <sheetView windowProtection="1" topLeftCell="Z1" workbookViewId="0">
      <selection activeCell="AM15" sqref="AM15"/>
    </sheetView>
  </sheetViews>
  <sheetFormatPr defaultColWidth="10.28515625" defaultRowHeight="14.45" customHeight="1"/>
  <cols>
    <col min="1" max="1" width="32" style="1" customWidth="1"/>
    <col min="2" max="2" width="27.28515625" style="1" customWidth="1"/>
    <col min="3" max="3" width="30.7109375" style="1" customWidth="1"/>
    <col min="4" max="6" width="10.28515625" style="1" customWidth="1"/>
    <col min="7" max="7" width="23" style="1" customWidth="1"/>
    <col min="8" max="8" width="16.5703125" style="1" customWidth="1"/>
    <col min="9" max="13" width="10.28515625" style="1" customWidth="1"/>
    <col min="14" max="14" width="26.140625" style="1" customWidth="1"/>
    <col min="15" max="15" width="50.42578125" style="1" customWidth="1"/>
    <col min="16" max="35" width="10.28515625" style="1" customWidth="1"/>
    <col min="36" max="37" width="8.140625" style="1" customWidth="1"/>
    <col min="38" max="38" width="11.85546875" style="1" customWidth="1"/>
    <col min="39" max="39" width="11.28515625" style="1" customWidth="1"/>
    <col min="40" max="40" width="9" style="1" customWidth="1"/>
    <col min="41" max="41" width="10.28515625" style="1" customWidth="1"/>
    <col min="42" max="42" width="9" style="1" customWidth="1"/>
    <col min="43" max="43" width="10.28515625" style="1" customWidth="1"/>
    <col min="44" max="44" width="7.85546875" style="1" customWidth="1"/>
    <col min="45" max="45" width="22.85546875" style="1" customWidth="1"/>
    <col min="46" max="46" width="10.28515625" style="1" customWidth="1"/>
    <col min="47" max="16384" width="10.28515625" style="1"/>
  </cols>
  <sheetData>
    <row r="1" spans="1:44" ht="15">
      <c r="A1" s="14" t="s">
        <v>72</v>
      </c>
      <c r="B1" s="15" t="s">
        <v>73</v>
      </c>
      <c r="C1" s="15" t="s">
        <v>74</v>
      </c>
      <c r="D1" s="16" t="s">
        <v>75</v>
      </c>
      <c r="G1" s="17" t="s">
        <v>76</v>
      </c>
      <c r="H1" s="17" t="s">
        <v>77</v>
      </c>
      <c r="N1" s="17" t="s">
        <v>78</v>
      </c>
      <c r="O1" s="17" t="s">
        <v>79</v>
      </c>
      <c r="Z1" s="1" t="s">
        <v>80</v>
      </c>
      <c r="AA1" s="1" t="s">
        <v>81</v>
      </c>
      <c r="AB1" s="1" t="s">
        <v>82</v>
      </c>
      <c r="AC1" s="1" t="s">
        <v>83</v>
      </c>
      <c r="AD1" s="1" t="s">
        <v>84</v>
      </c>
      <c r="AE1" s="1" t="s">
        <v>85</v>
      </c>
      <c r="AF1" s="1" t="s">
        <v>86</v>
      </c>
      <c r="AG1" s="1" t="s">
        <v>87</v>
      </c>
      <c r="AH1" s="1" t="s">
        <v>88</v>
      </c>
      <c r="AI1" s="1" t="s">
        <v>89</v>
      </c>
      <c r="AJ1" s="1" t="s">
        <v>90</v>
      </c>
      <c r="AK1" s="1" t="s">
        <v>91</v>
      </c>
      <c r="AL1" s="1" t="s">
        <v>92</v>
      </c>
      <c r="AM1" s="1" t="s">
        <v>93</v>
      </c>
      <c r="AN1" s="1" t="s">
        <v>94</v>
      </c>
      <c r="AO1" s="1" t="s">
        <v>95</v>
      </c>
      <c r="AP1" s="1" t="s">
        <v>96</v>
      </c>
      <c r="AQ1" s="1" t="s">
        <v>97</v>
      </c>
      <c r="AR1" s="1" t="s">
        <v>98</v>
      </c>
    </row>
    <row r="2" spans="1:44" ht="15">
      <c r="A2" s="18" t="s">
        <v>99</v>
      </c>
      <c r="B2" s="19" t="s">
        <v>100</v>
      </c>
      <c r="C2" s="19" t="s">
        <v>101</v>
      </c>
      <c r="D2" s="20" t="s">
        <v>102</v>
      </c>
      <c r="G2" s="1" t="s">
        <v>80</v>
      </c>
      <c r="H2" s="21" t="s">
        <v>103</v>
      </c>
      <c r="N2" s="22" t="s">
        <v>104</v>
      </c>
      <c r="O2" s="23" t="s">
        <v>105</v>
      </c>
      <c r="Z2" s="22" t="s">
        <v>104</v>
      </c>
      <c r="AA2" s="22" t="s">
        <v>106</v>
      </c>
      <c r="AB2" s="22" t="s">
        <v>107</v>
      </c>
      <c r="AC2" s="22" t="s">
        <v>108</v>
      </c>
      <c r="AD2" s="22" t="s">
        <v>109</v>
      </c>
      <c r="AE2" s="22" t="s">
        <v>110</v>
      </c>
      <c r="AF2" s="22" t="s">
        <v>111</v>
      </c>
      <c r="AG2" s="22" t="s">
        <v>112</v>
      </c>
      <c r="AH2" s="22" t="s">
        <v>113</v>
      </c>
      <c r="AI2" s="22" t="s">
        <v>114</v>
      </c>
      <c r="AJ2" s="22" t="s">
        <v>115</v>
      </c>
      <c r="AK2" s="22" t="s">
        <v>116</v>
      </c>
      <c r="AL2" s="22" t="s">
        <v>117</v>
      </c>
      <c r="AM2" s="22" t="s">
        <v>118</v>
      </c>
      <c r="AN2" s="22" t="s">
        <v>119</v>
      </c>
      <c r="AO2" s="22" t="s">
        <v>120</v>
      </c>
      <c r="AP2" s="22" t="s">
        <v>121</v>
      </c>
      <c r="AQ2" s="22" t="s">
        <v>122</v>
      </c>
      <c r="AR2" s="22" t="s">
        <v>123</v>
      </c>
    </row>
    <row r="3" spans="1:44" ht="15">
      <c r="G3" s="1" t="s">
        <v>81</v>
      </c>
      <c r="H3" s="21" t="s">
        <v>124</v>
      </c>
      <c r="N3" s="22" t="s">
        <v>125</v>
      </c>
      <c r="O3" s="23" t="s">
        <v>126</v>
      </c>
      <c r="Z3" s="22" t="s">
        <v>125</v>
      </c>
      <c r="AA3" s="22" t="s">
        <v>127</v>
      </c>
      <c r="AB3" s="22" t="s">
        <v>128</v>
      </c>
      <c r="AD3" s="22" t="s">
        <v>129</v>
      </c>
      <c r="AE3" s="22" t="s">
        <v>130</v>
      </c>
      <c r="AF3" s="22" t="s">
        <v>131</v>
      </c>
      <c r="AG3" s="22" t="s">
        <v>132</v>
      </c>
      <c r="AH3" s="22" t="s">
        <v>133</v>
      </c>
      <c r="AI3" s="22" t="s">
        <v>134</v>
      </c>
      <c r="AJ3" s="22" t="s">
        <v>135</v>
      </c>
      <c r="AK3" s="22"/>
      <c r="AL3" s="22" t="s">
        <v>136</v>
      </c>
      <c r="AM3" s="22" t="s">
        <v>137</v>
      </c>
      <c r="AP3" s="22" t="s">
        <v>138</v>
      </c>
      <c r="AQ3" s="22" t="s">
        <v>139</v>
      </c>
    </row>
    <row r="4" spans="1:44" ht="15">
      <c r="G4" s="1" t="s">
        <v>82</v>
      </c>
      <c r="H4" s="21" t="s">
        <v>140</v>
      </c>
      <c r="N4" s="22" t="s">
        <v>141</v>
      </c>
      <c r="O4" s="23" t="s">
        <v>142</v>
      </c>
      <c r="Z4" s="22" t="s">
        <v>141</v>
      </c>
      <c r="AA4" s="22" t="s">
        <v>143</v>
      </c>
      <c r="AB4" s="22" t="s">
        <v>144</v>
      </c>
      <c r="AD4" s="22" t="s">
        <v>145</v>
      </c>
      <c r="AE4" s="22" t="s">
        <v>146</v>
      </c>
      <c r="AF4" s="22" t="s">
        <v>147</v>
      </c>
      <c r="AG4" s="22" t="s">
        <v>148</v>
      </c>
      <c r="AI4" s="22" t="s">
        <v>149</v>
      </c>
      <c r="AJ4" s="22" t="s">
        <v>150</v>
      </c>
      <c r="AK4" s="22"/>
      <c r="AL4" s="22" t="s">
        <v>151</v>
      </c>
      <c r="AM4" s="22" t="s">
        <v>152</v>
      </c>
      <c r="AP4" s="22" t="s">
        <v>153</v>
      </c>
      <c r="AQ4" s="22" t="s">
        <v>154</v>
      </c>
    </row>
    <row r="5" spans="1:44" ht="15">
      <c r="G5" s="1" t="s">
        <v>83</v>
      </c>
      <c r="H5" s="21" t="s">
        <v>155</v>
      </c>
      <c r="N5" s="22" t="s">
        <v>106</v>
      </c>
      <c r="O5" s="23" t="s">
        <v>156</v>
      </c>
      <c r="AA5" s="22" t="s">
        <v>157</v>
      </c>
      <c r="AB5" s="22" t="s">
        <v>158</v>
      </c>
      <c r="AD5" s="22" t="s">
        <v>159</v>
      </c>
      <c r="AG5" s="22" t="s">
        <v>160</v>
      </c>
      <c r="AI5" s="22" t="s">
        <v>161</v>
      </c>
      <c r="AK5" s="22"/>
      <c r="AL5" s="22" t="s">
        <v>162</v>
      </c>
      <c r="AM5" s="22" t="s">
        <v>163</v>
      </c>
      <c r="AQ5" s="22" t="s">
        <v>164</v>
      </c>
    </row>
    <row r="6" spans="1:44" ht="15">
      <c r="G6" s="1" t="s">
        <v>84</v>
      </c>
      <c r="H6" s="21" t="s">
        <v>165</v>
      </c>
      <c r="N6" s="22" t="s">
        <v>127</v>
      </c>
      <c r="O6" s="23" t="s">
        <v>166</v>
      </c>
      <c r="AA6" s="22" t="s">
        <v>167</v>
      </c>
      <c r="AB6" s="22" t="s">
        <v>168</v>
      </c>
      <c r="AG6" s="22" t="s">
        <v>169</v>
      </c>
      <c r="AI6" s="22" t="s">
        <v>170</v>
      </c>
      <c r="AK6" s="22"/>
      <c r="AL6" s="22" t="s">
        <v>171</v>
      </c>
      <c r="AM6" s="22" t="s">
        <v>172</v>
      </c>
    </row>
    <row r="7" spans="1:44" ht="15">
      <c r="G7" s="1" t="s">
        <v>85</v>
      </c>
      <c r="H7" s="21" t="s">
        <v>173</v>
      </c>
      <c r="N7" s="22" t="s">
        <v>143</v>
      </c>
      <c r="O7" s="23" t="s">
        <v>174</v>
      </c>
      <c r="AB7" s="22" t="s">
        <v>175</v>
      </c>
      <c r="AI7" s="22" t="s">
        <v>176</v>
      </c>
      <c r="AK7" s="22"/>
      <c r="AL7" s="22" t="s">
        <v>177</v>
      </c>
      <c r="AM7" s="22" t="s">
        <v>178</v>
      </c>
    </row>
    <row r="8" spans="1:44" ht="15">
      <c r="A8" s="1" t="s">
        <v>179</v>
      </c>
      <c r="B8" s="1" t="s">
        <v>99</v>
      </c>
      <c r="G8" s="1" t="s">
        <v>86</v>
      </c>
      <c r="H8" s="21" t="s">
        <v>180</v>
      </c>
      <c r="M8" s="24"/>
      <c r="N8" s="22" t="s">
        <v>157</v>
      </c>
      <c r="O8" s="23" t="s">
        <v>181</v>
      </c>
      <c r="P8" s="24"/>
      <c r="Q8" s="24"/>
      <c r="R8" s="24"/>
      <c r="S8" s="24"/>
      <c r="T8" s="24"/>
      <c r="U8" s="24"/>
      <c r="AB8" s="22" t="s">
        <v>182</v>
      </c>
      <c r="AK8" s="22"/>
      <c r="AL8" s="22" t="s">
        <v>183</v>
      </c>
    </row>
    <row r="9" spans="1:44" ht="14.45" customHeight="1">
      <c r="A9" s="1" t="s">
        <v>184</v>
      </c>
      <c r="B9" s="1" t="s">
        <v>100</v>
      </c>
      <c r="G9" s="1" t="s">
        <v>87</v>
      </c>
      <c r="H9" s="21" t="s">
        <v>185</v>
      </c>
      <c r="M9" s="24"/>
      <c r="N9" s="22" t="s">
        <v>167</v>
      </c>
      <c r="O9" s="23" t="s">
        <v>186</v>
      </c>
      <c r="P9" s="24"/>
      <c r="Q9" s="24"/>
      <c r="R9" s="24"/>
      <c r="S9" s="24"/>
      <c r="T9" s="24"/>
      <c r="U9" s="24"/>
      <c r="AB9" s="22" t="s">
        <v>187</v>
      </c>
      <c r="AJ9" s="1" t="s">
        <v>188</v>
      </c>
      <c r="AK9" s="22"/>
    </row>
    <row r="10" spans="1:44" ht="15">
      <c r="A10" s="1" t="s">
        <v>189</v>
      </c>
      <c r="B10" s="1" t="s">
        <v>101</v>
      </c>
      <c r="G10" s="1" t="s">
        <v>88</v>
      </c>
      <c r="H10" s="21" t="s">
        <v>190</v>
      </c>
      <c r="N10" s="22" t="s">
        <v>107</v>
      </c>
      <c r="O10" s="23" t="s">
        <v>191</v>
      </c>
      <c r="AB10" s="22" t="s">
        <v>192</v>
      </c>
    </row>
    <row r="11" spans="1:44" ht="15">
      <c r="A11" s="1" t="s">
        <v>75</v>
      </c>
      <c r="B11" s="1" t="s">
        <v>102</v>
      </c>
      <c r="G11" s="1" t="s">
        <v>89</v>
      </c>
      <c r="H11" s="21" t="s">
        <v>193</v>
      </c>
      <c r="N11" s="22" t="s">
        <v>128</v>
      </c>
      <c r="O11" s="23" t="s">
        <v>194</v>
      </c>
      <c r="AB11" s="22" t="s">
        <v>195</v>
      </c>
    </row>
    <row r="12" spans="1:44" ht="15">
      <c r="G12" s="1" t="s">
        <v>90</v>
      </c>
      <c r="H12" s="21" t="s">
        <v>196</v>
      </c>
      <c r="N12" s="22" t="s">
        <v>144</v>
      </c>
      <c r="O12" s="23" t="s">
        <v>197</v>
      </c>
      <c r="S12" s="24"/>
      <c r="T12" s="24"/>
      <c r="U12" s="24"/>
      <c r="AB12" s="22" t="s">
        <v>198</v>
      </c>
    </row>
    <row r="13" spans="1:44" ht="14.45" customHeight="1">
      <c r="G13" s="1" t="s">
        <v>91</v>
      </c>
      <c r="H13" s="21" t="s">
        <v>199</v>
      </c>
      <c r="N13" s="22" t="s">
        <v>158</v>
      </c>
      <c r="O13" s="23" t="s">
        <v>200</v>
      </c>
      <c r="S13" s="24"/>
      <c r="AB13" s="22" t="s">
        <v>201</v>
      </c>
      <c r="AC13" s="24"/>
      <c r="AD13" s="24"/>
    </row>
    <row r="14" spans="1:44" ht="14.45" customHeight="1">
      <c r="G14" s="1" t="s">
        <v>92</v>
      </c>
      <c r="H14" s="21" t="s">
        <v>202</v>
      </c>
      <c r="N14" s="22" t="s">
        <v>168</v>
      </c>
      <c r="O14" s="23" t="s">
        <v>203</v>
      </c>
      <c r="AB14" s="22" t="s">
        <v>204</v>
      </c>
    </row>
    <row r="15" spans="1:44" ht="15">
      <c r="G15" s="1" t="s">
        <v>93</v>
      </c>
      <c r="H15" s="21" t="s">
        <v>205</v>
      </c>
      <c r="N15" s="22" t="s">
        <v>175</v>
      </c>
      <c r="O15" s="23" t="s">
        <v>206</v>
      </c>
      <c r="AB15" s="22" t="s">
        <v>207</v>
      </c>
    </row>
    <row r="16" spans="1:44" ht="15">
      <c r="G16" s="1" t="s">
        <v>94</v>
      </c>
      <c r="H16" s="21" t="s">
        <v>208</v>
      </c>
      <c r="N16" s="22" t="s">
        <v>182</v>
      </c>
      <c r="O16" s="23" t="s">
        <v>209</v>
      </c>
      <c r="AB16" s="22" t="s">
        <v>210</v>
      </c>
    </row>
    <row r="17" spans="7:28" ht="15">
      <c r="G17" s="1" t="s">
        <v>95</v>
      </c>
      <c r="H17" s="21" t="s">
        <v>211</v>
      </c>
      <c r="N17" s="22" t="s">
        <v>187</v>
      </c>
      <c r="O17" s="23" t="s">
        <v>212</v>
      </c>
      <c r="AB17" s="22" t="s">
        <v>213</v>
      </c>
    </row>
    <row r="18" spans="7:28" ht="15">
      <c r="G18" s="1" t="s">
        <v>96</v>
      </c>
      <c r="H18" s="21" t="s">
        <v>214</v>
      </c>
      <c r="N18" s="22" t="s">
        <v>192</v>
      </c>
      <c r="O18" s="23" t="s">
        <v>215</v>
      </c>
      <c r="AB18" s="22" t="s">
        <v>216</v>
      </c>
    </row>
    <row r="19" spans="7:28" ht="15">
      <c r="G19" s="1" t="s">
        <v>97</v>
      </c>
      <c r="H19" s="21" t="s">
        <v>217</v>
      </c>
      <c r="N19" s="22" t="s">
        <v>195</v>
      </c>
      <c r="O19" s="23" t="s">
        <v>218</v>
      </c>
      <c r="AB19" s="22" t="s">
        <v>219</v>
      </c>
    </row>
    <row r="20" spans="7:28" ht="15">
      <c r="G20" s="1" t="s">
        <v>98</v>
      </c>
      <c r="H20" s="21" t="s">
        <v>220</v>
      </c>
      <c r="N20" s="22" t="s">
        <v>198</v>
      </c>
      <c r="O20" s="23" t="s">
        <v>221</v>
      </c>
      <c r="AB20" s="22" t="s">
        <v>222</v>
      </c>
    </row>
    <row r="21" spans="7:28" ht="15">
      <c r="N21" s="22" t="s">
        <v>201</v>
      </c>
      <c r="O21" s="23" t="s">
        <v>223</v>
      </c>
      <c r="AB21" s="22" t="s">
        <v>224</v>
      </c>
    </row>
    <row r="22" spans="7:28" ht="15">
      <c r="N22" s="22" t="s">
        <v>204</v>
      </c>
      <c r="O22" s="23" t="s">
        <v>225</v>
      </c>
      <c r="AB22" s="22" t="s">
        <v>226</v>
      </c>
    </row>
    <row r="23" spans="7:28" ht="15">
      <c r="N23" s="22" t="s">
        <v>207</v>
      </c>
      <c r="O23" s="23" t="s">
        <v>227</v>
      </c>
      <c r="AB23" s="22" t="s">
        <v>228</v>
      </c>
    </row>
    <row r="24" spans="7:28" ht="15">
      <c r="K24" s="25"/>
      <c r="N24" s="22" t="s">
        <v>210</v>
      </c>
      <c r="O24" s="23" t="s">
        <v>229</v>
      </c>
      <c r="AB24" s="22" t="s">
        <v>230</v>
      </c>
    </row>
    <row r="25" spans="7:28" ht="15">
      <c r="K25" s="25"/>
      <c r="N25" s="22" t="s">
        <v>213</v>
      </c>
      <c r="O25" s="23" t="s">
        <v>231</v>
      </c>
      <c r="AB25" s="22" t="s">
        <v>232</v>
      </c>
    </row>
    <row r="26" spans="7:28" ht="15">
      <c r="K26" s="25"/>
      <c r="N26" s="22" t="s">
        <v>216</v>
      </c>
      <c r="O26" s="23" t="s">
        <v>233</v>
      </c>
    </row>
    <row r="27" spans="7:28" ht="15">
      <c r="K27" s="25"/>
      <c r="N27" s="22" t="s">
        <v>219</v>
      </c>
      <c r="O27" s="23" t="s">
        <v>234</v>
      </c>
    </row>
    <row r="28" spans="7:28" ht="15">
      <c r="K28" s="25"/>
      <c r="N28" s="22" t="s">
        <v>222</v>
      </c>
      <c r="O28" s="23" t="s">
        <v>235</v>
      </c>
    </row>
    <row r="29" spans="7:28" ht="15">
      <c r="K29" s="25"/>
      <c r="N29" s="22" t="s">
        <v>224</v>
      </c>
      <c r="O29" s="23" t="s">
        <v>236</v>
      </c>
    </row>
    <row r="30" spans="7:28" ht="15">
      <c r="K30" s="25"/>
      <c r="N30" s="22" t="s">
        <v>226</v>
      </c>
      <c r="O30" s="23" t="s">
        <v>237</v>
      </c>
    </row>
    <row r="31" spans="7:28" ht="15">
      <c r="K31" s="25"/>
      <c r="N31" s="22" t="s">
        <v>228</v>
      </c>
      <c r="O31" s="23" t="s">
        <v>238</v>
      </c>
    </row>
    <row r="32" spans="7:28" ht="15">
      <c r="K32" s="25"/>
      <c r="N32" s="22" t="s">
        <v>230</v>
      </c>
      <c r="O32" s="23" t="s">
        <v>239</v>
      </c>
    </row>
    <row r="33" spans="11:15" ht="15">
      <c r="K33" s="22"/>
      <c r="N33" s="22" t="s">
        <v>232</v>
      </c>
      <c r="O33" s="23" t="s">
        <v>240</v>
      </c>
    </row>
    <row r="34" spans="11:15" ht="15">
      <c r="K34" s="22"/>
      <c r="N34" s="22" t="s">
        <v>108</v>
      </c>
      <c r="O34" s="23" t="s">
        <v>241</v>
      </c>
    </row>
    <row r="35" spans="11:15" ht="15">
      <c r="K35" s="22"/>
      <c r="N35" s="22" t="s">
        <v>109</v>
      </c>
      <c r="O35" s="23" t="s">
        <v>242</v>
      </c>
    </row>
    <row r="36" spans="11:15" ht="15">
      <c r="K36" s="22"/>
      <c r="N36" s="22" t="s">
        <v>129</v>
      </c>
      <c r="O36" s="23" t="s">
        <v>243</v>
      </c>
    </row>
    <row r="37" spans="11:15" ht="15">
      <c r="K37" s="22"/>
      <c r="N37" s="22" t="s">
        <v>145</v>
      </c>
      <c r="O37" s="23" t="s">
        <v>244</v>
      </c>
    </row>
    <row r="38" spans="11:15" ht="15">
      <c r="K38" s="22"/>
      <c r="N38" s="22" t="s">
        <v>159</v>
      </c>
      <c r="O38" s="23" t="s">
        <v>245</v>
      </c>
    </row>
    <row r="39" spans="11:15" ht="15">
      <c r="K39" s="22"/>
      <c r="N39" s="22" t="s">
        <v>110</v>
      </c>
      <c r="O39" s="23" t="s">
        <v>246</v>
      </c>
    </row>
    <row r="40" spans="11:15" ht="15">
      <c r="K40" s="22"/>
      <c r="N40" s="22" t="s">
        <v>130</v>
      </c>
      <c r="O40" s="23" t="s">
        <v>247</v>
      </c>
    </row>
    <row r="41" spans="11:15" ht="15">
      <c r="K41" s="22"/>
      <c r="N41" s="22" t="s">
        <v>146</v>
      </c>
      <c r="O41" s="23" t="s">
        <v>248</v>
      </c>
    </row>
    <row r="42" spans="11:15" ht="15">
      <c r="K42" s="22"/>
      <c r="N42" s="22" t="s">
        <v>111</v>
      </c>
      <c r="O42" s="23" t="s">
        <v>180</v>
      </c>
    </row>
    <row r="43" spans="11:15" ht="15">
      <c r="K43" s="22"/>
      <c r="N43" s="22" t="s">
        <v>131</v>
      </c>
      <c r="O43" s="23" t="s">
        <v>249</v>
      </c>
    </row>
    <row r="44" spans="11:15" ht="15">
      <c r="K44" s="22"/>
      <c r="N44" s="22" t="s">
        <v>147</v>
      </c>
      <c r="O44" s="23" t="s">
        <v>250</v>
      </c>
    </row>
    <row r="45" spans="11:15" ht="15">
      <c r="K45" s="22"/>
      <c r="N45" s="22" t="s">
        <v>112</v>
      </c>
      <c r="O45" s="23" t="s">
        <v>251</v>
      </c>
    </row>
    <row r="46" spans="11:15" ht="15">
      <c r="K46" s="22"/>
      <c r="N46" s="22" t="s">
        <v>132</v>
      </c>
      <c r="O46" s="23" t="s">
        <v>252</v>
      </c>
    </row>
    <row r="47" spans="11:15" ht="15">
      <c r="K47" s="22"/>
      <c r="N47" s="22" t="s">
        <v>148</v>
      </c>
      <c r="O47" s="23" t="s">
        <v>253</v>
      </c>
    </row>
    <row r="48" spans="11:15" ht="15">
      <c r="K48" s="22"/>
      <c r="N48" s="22" t="s">
        <v>160</v>
      </c>
      <c r="O48" s="23" t="s">
        <v>254</v>
      </c>
    </row>
    <row r="49" spans="11:15" ht="15">
      <c r="K49" s="22"/>
      <c r="N49" s="22" t="s">
        <v>169</v>
      </c>
      <c r="O49" s="23" t="s">
        <v>255</v>
      </c>
    </row>
    <row r="50" spans="11:15" ht="15">
      <c r="K50" s="22"/>
      <c r="N50" s="22" t="s">
        <v>113</v>
      </c>
      <c r="O50" s="23" t="s">
        <v>256</v>
      </c>
    </row>
    <row r="51" spans="11:15" ht="15">
      <c r="K51" s="22"/>
      <c r="N51" s="22" t="s">
        <v>133</v>
      </c>
      <c r="O51" s="23" t="s">
        <v>257</v>
      </c>
    </row>
    <row r="52" spans="11:15" ht="15">
      <c r="K52" s="22"/>
      <c r="N52" s="22" t="s">
        <v>114</v>
      </c>
      <c r="O52" s="23" t="s">
        <v>258</v>
      </c>
    </row>
    <row r="53" spans="11:15" ht="15">
      <c r="K53" s="22"/>
      <c r="N53" s="22" t="s">
        <v>134</v>
      </c>
      <c r="O53" s="23" t="s">
        <v>259</v>
      </c>
    </row>
    <row r="54" spans="11:15" ht="15">
      <c r="K54" s="22"/>
      <c r="N54" s="22" t="s">
        <v>149</v>
      </c>
      <c r="O54" s="23" t="s">
        <v>260</v>
      </c>
    </row>
    <row r="55" spans="11:15" ht="15">
      <c r="K55" s="22"/>
      <c r="N55" s="22" t="s">
        <v>161</v>
      </c>
      <c r="O55" s="23" t="s">
        <v>261</v>
      </c>
    </row>
    <row r="56" spans="11:15" ht="15">
      <c r="K56" s="22"/>
      <c r="N56" s="22" t="s">
        <v>170</v>
      </c>
      <c r="O56" s="23" t="s">
        <v>262</v>
      </c>
    </row>
    <row r="57" spans="11:15" ht="15">
      <c r="K57" s="22"/>
      <c r="N57" s="22" t="s">
        <v>176</v>
      </c>
      <c r="O57" s="23" t="s">
        <v>263</v>
      </c>
    </row>
    <row r="58" spans="11:15" ht="15">
      <c r="K58" s="22"/>
      <c r="N58" s="22" t="s">
        <v>115</v>
      </c>
      <c r="O58" s="23" t="s">
        <v>264</v>
      </c>
    </row>
    <row r="59" spans="11:15" ht="15">
      <c r="K59" s="22"/>
      <c r="N59" s="22" t="s">
        <v>135</v>
      </c>
      <c r="O59" s="23" t="s">
        <v>265</v>
      </c>
    </row>
    <row r="60" spans="11:15" ht="15">
      <c r="K60" s="22"/>
      <c r="N60" s="22" t="s">
        <v>150</v>
      </c>
      <c r="O60" s="23" t="s">
        <v>266</v>
      </c>
    </row>
    <row r="61" spans="11:15" ht="15">
      <c r="K61" s="22"/>
      <c r="N61" s="22" t="s">
        <v>116</v>
      </c>
      <c r="O61" s="23" t="s">
        <v>199</v>
      </c>
    </row>
    <row r="62" spans="11:15" ht="15">
      <c r="K62" s="22"/>
      <c r="N62" s="22" t="s">
        <v>117</v>
      </c>
      <c r="O62" s="23" t="s">
        <v>267</v>
      </c>
    </row>
    <row r="63" spans="11:15" ht="15">
      <c r="K63" s="22"/>
      <c r="N63" s="22" t="s">
        <v>136</v>
      </c>
      <c r="O63" s="23" t="s">
        <v>268</v>
      </c>
    </row>
    <row r="64" spans="11:15" ht="15">
      <c r="K64" s="22"/>
      <c r="N64" s="22" t="s">
        <v>151</v>
      </c>
      <c r="O64" s="23" t="s">
        <v>269</v>
      </c>
    </row>
    <row r="65" spans="11:15" ht="15">
      <c r="K65" s="22"/>
      <c r="N65" s="22" t="s">
        <v>162</v>
      </c>
      <c r="O65" s="23" t="s">
        <v>270</v>
      </c>
    </row>
    <row r="66" spans="11:15" ht="15">
      <c r="K66" s="22"/>
      <c r="N66" s="22" t="s">
        <v>171</v>
      </c>
      <c r="O66" s="23" t="s">
        <v>271</v>
      </c>
    </row>
    <row r="67" spans="11:15" ht="15">
      <c r="K67" s="22"/>
      <c r="N67" s="22" t="s">
        <v>177</v>
      </c>
      <c r="O67" s="23" t="s">
        <v>272</v>
      </c>
    </row>
    <row r="68" spans="11:15" ht="15">
      <c r="K68" s="22"/>
      <c r="N68" s="22" t="s">
        <v>183</v>
      </c>
      <c r="O68" s="23" t="s">
        <v>273</v>
      </c>
    </row>
    <row r="69" spans="11:15" ht="15">
      <c r="K69" s="22"/>
      <c r="N69" s="22" t="s">
        <v>118</v>
      </c>
      <c r="O69" s="23" t="s">
        <v>274</v>
      </c>
    </row>
    <row r="70" spans="11:15" ht="15">
      <c r="K70" s="22"/>
      <c r="N70" s="22" t="s">
        <v>137</v>
      </c>
      <c r="O70" s="23" t="s">
        <v>275</v>
      </c>
    </row>
    <row r="71" spans="11:15" ht="15">
      <c r="K71" s="22"/>
      <c r="N71" s="22" t="s">
        <v>152</v>
      </c>
      <c r="O71" s="23" t="s">
        <v>276</v>
      </c>
    </row>
    <row r="72" spans="11:15" ht="15">
      <c r="K72" s="22"/>
      <c r="N72" s="22" t="s">
        <v>163</v>
      </c>
      <c r="O72" s="23" t="s">
        <v>277</v>
      </c>
    </row>
    <row r="73" spans="11:15" ht="15">
      <c r="K73" s="22"/>
      <c r="N73" s="22" t="s">
        <v>172</v>
      </c>
      <c r="O73" s="23" t="s">
        <v>278</v>
      </c>
    </row>
    <row r="74" spans="11:15" ht="15">
      <c r="K74" s="22"/>
      <c r="N74" s="22" t="s">
        <v>178</v>
      </c>
      <c r="O74" s="23" t="s">
        <v>279</v>
      </c>
    </row>
    <row r="75" spans="11:15" ht="15">
      <c r="K75" s="22"/>
      <c r="N75" s="22" t="s">
        <v>119</v>
      </c>
      <c r="O75" s="23" t="s">
        <v>208</v>
      </c>
    </row>
    <row r="76" spans="11:15" ht="15">
      <c r="K76" s="22"/>
      <c r="N76" s="22" t="s">
        <v>120</v>
      </c>
      <c r="O76" s="23" t="s">
        <v>211</v>
      </c>
    </row>
    <row r="77" spans="11:15" ht="15">
      <c r="K77" s="22"/>
      <c r="N77" s="22" t="s">
        <v>121</v>
      </c>
      <c r="O77" s="23" t="s">
        <v>280</v>
      </c>
    </row>
    <row r="78" spans="11:15" ht="15">
      <c r="K78" s="22"/>
      <c r="N78" s="22" t="s">
        <v>138</v>
      </c>
      <c r="O78" s="23" t="s">
        <v>281</v>
      </c>
    </row>
    <row r="79" spans="11:15" ht="15">
      <c r="K79" s="22"/>
      <c r="N79" s="22" t="s">
        <v>153</v>
      </c>
      <c r="O79" s="23" t="s">
        <v>282</v>
      </c>
    </row>
    <row r="80" spans="11:15" ht="15">
      <c r="K80" s="22"/>
      <c r="N80" s="22" t="s">
        <v>122</v>
      </c>
      <c r="O80" s="23" t="s">
        <v>283</v>
      </c>
    </row>
    <row r="81" spans="11:15" ht="15">
      <c r="K81" s="22"/>
      <c r="N81" s="22" t="s">
        <v>139</v>
      </c>
      <c r="O81" s="23" t="s">
        <v>284</v>
      </c>
    </row>
    <row r="82" spans="11:15" ht="15">
      <c r="K82" s="22"/>
      <c r="N82" s="22" t="s">
        <v>154</v>
      </c>
      <c r="O82" s="23" t="s">
        <v>285</v>
      </c>
    </row>
    <row r="83" spans="11:15" ht="15">
      <c r="K83" s="22"/>
      <c r="N83" s="22" t="s">
        <v>164</v>
      </c>
      <c r="O83" s="23" t="s">
        <v>286</v>
      </c>
    </row>
    <row r="84" spans="11:15" ht="15">
      <c r="K84" s="22"/>
      <c r="N84" s="22" t="s">
        <v>123</v>
      </c>
      <c r="O84" s="23" t="s">
        <v>287</v>
      </c>
    </row>
    <row r="85" spans="11:15" ht="15">
      <c r="K85" s="22"/>
    </row>
    <row r="86" spans="11:15" ht="15">
      <c r="K86" s="22"/>
    </row>
    <row r="87" spans="11:15" ht="15">
      <c r="K87" s="22"/>
    </row>
    <row r="88" spans="11:15" ht="15">
      <c r="K88" s="22"/>
    </row>
    <row r="89" spans="11:15" ht="15">
      <c r="K89" s="22"/>
    </row>
    <row r="90" spans="11:15" ht="15">
      <c r="K90" s="22"/>
    </row>
    <row r="91" spans="11:15" ht="15">
      <c r="K91" s="22"/>
    </row>
    <row r="92" spans="11:15" ht="15">
      <c r="K92" s="22"/>
    </row>
    <row r="93" spans="11:15" ht="15">
      <c r="K93" s="22"/>
    </row>
    <row r="94" spans="11:15" ht="15">
      <c r="K94" s="22"/>
    </row>
    <row r="95" spans="11:15" ht="15">
      <c r="K95" s="22"/>
    </row>
    <row r="96" spans="11:15" ht="15">
      <c r="K96" s="22"/>
    </row>
    <row r="97" spans="11:11" ht="15">
      <c r="K97" s="22"/>
    </row>
    <row r="98" spans="11:11" ht="15">
      <c r="K98" s="22"/>
    </row>
    <row r="99" spans="11:11" ht="15">
      <c r="K99" s="22"/>
    </row>
    <row r="100" spans="11:11" ht="15">
      <c r="K100" s="22"/>
    </row>
    <row r="101" spans="11:11" ht="15">
      <c r="K101" s="22"/>
    </row>
    <row r="102" spans="11:11" ht="15">
      <c r="K102" s="22"/>
    </row>
    <row r="103" spans="11:11" ht="15">
      <c r="K103" s="22"/>
    </row>
    <row r="104" spans="11:11" ht="15">
      <c r="K104" s="22"/>
    </row>
    <row r="105" spans="11:11" ht="15">
      <c r="K105" s="22"/>
    </row>
    <row r="106" spans="11:11" ht="15">
      <c r="K106" s="22"/>
    </row>
    <row r="107" spans="11:11" ht="15">
      <c r="K107" s="22"/>
    </row>
    <row r="311" spans="36:45" ht="15">
      <c r="AJ311" s="26"/>
      <c r="AK311" s="26"/>
      <c r="AL311" s="26"/>
      <c r="AM311" s="26"/>
      <c r="AN311" s="26"/>
      <c r="AO311" s="26"/>
      <c r="AP311" s="26"/>
      <c r="AQ311" s="26"/>
      <c r="AR311" s="26"/>
      <c r="AS311" s="26"/>
    </row>
    <row r="312" spans="36:45" ht="15">
      <c r="AJ312" s="26"/>
      <c r="AK312" s="26"/>
      <c r="AL312" s="26"/>
      <c r="AM312" s="26"/>
      <c r="AN312" s="26"/>
      <c r="AO312" s="26"/>
      <c r="AP312" s="26"/>
      <c r="AQ312" s="26"/>
      <c r="AR312" s="26"/>
      <c r="AS312" s="26"/>
    </row>
    <row r="313" spans="36:45" ht="15">
      <c r="AJ313" s="26"/>
      <c r="AK313" s="26"/>
      <c r="AL313" s="26"/>
      <c r="AM313" s="26"/>
      <c r="AN313" s="26"/>
      <c r="AO313" s="26"/>
      <c r="AP313" s="26"/>
      <c r="AQ313" s="26"/>
      <c r="AR313" s="26"/>
      <c r="AS313" s="26"/>
    </row>
    <row r="314" spans="36:45" ht="15">
      <c r="AJ314" s="26"/>
      <c r="AK314" s="26"/>
      <c r="AL314" s="26"/>
      <c r="AM314" s="26"/>
      <c r="AN314" s="26"/>
      <c r="AO314" s="26"/>
      <c r="AP314" s="26"/>
      <c r="AQ314" s="26"/>
      <c r="AR314" s="26"/>
      <c r="AS314" s="26"/>
    </row>
    <row r="315" spans="36:45" ht="15">
      <c r="AJ315" s="26"/>
      <c r="AK315" s="26"/>
      <c r="AL315" s="26"/>
      <c r="AM315" s="26"/>
      <c r="AN315" s="26"/>
      <c r="AO315" s="26"/>
      <c r="AP315" s="26"/>
      <c r="AQ315" s="26"/>
      <c r="AR315" s="26"/>
      <c r="AS315" s="26"/>
    </row>
    <row r="316" spans="36:45" ht="15">
      <c r="AJ316" s="26"/>
      <c r="AK316" s="26"/>
      <c r="AL316" s="26"/>
      <c r="AM316" s="26"/>
      <c r="AN316" s="26"/>
      <c r="AO316" s="26"/>
      <c r="AP316" s="26"/>
      <c r="AQ316" s="26"/>
      <c r="AR316" s="26"/>
      <c r="AS316" s="26"/>
    </row>
    <row r="317" spans="36:45" ht="15">
      <c r="AJ317" s="26"/>
      <c r="AK317" s="26"/>
      <c r="AL317" s="26"/>
      <c r="AM317" s="26"/>
      <c r="AN317" s="26"/>
      <c r="AO317" s="26"/>
      <c r="AP317" s="26"/>
      <c r="AQ317" s="26"/>
      <c r="AR317" s="26"/>
      <c r="AS317" s="26"/>
    </row>
    <row r="318" spans="36:45" ht="15">
      <c r="AJ318" s="26"/>
      <c r="AK318" s="26"/>
      <c r="AL318" s="26"/>
      <c r="AM318" s="26"/>
      <c r="AN318" s="26"/>
      <c r="AO318" s="26"/>
      <c r="AP318" s="26"/>
      <c r="AQ318" s="26"/>
      <c r="AR318" s="26"/>
      <c r="AS318" s="26"/>
    </row>
    <row r="319" spans="36:45" ht="15">
      <c r="AJ319" s="26"/>
      <c r="AK319" s="26"/>
      <c r="AL319" s="26"/>
      <c r="AM319" s="26"/>
      <c r="AN319" s="26"/>
      <c r="AO319" s="26"/>
      <c r="AP319" s="26"/>
      <c r="AQ319" s="26"/>
      <c r="AR319" s="26"/>
      <c r="AS319" s="26"/>
    </row>
    <row r="320" spans="36:45" ht="15">
      <c r="AJ320" s="26"/>
      <c r="AK320" s="26"/>
      <c r="AL320" s="26"/>
      <c r="AM320" s="26"/>
      <c r="AN320" s="26"/>
      <c r="AO320" s="26"/>
      <c r="AP320" s="26"/>
      <c r="AQ320" s="26"/>
      <c r="AR320" s="26"/>
      <c r="AS320" s="26"/>
    </row>
    <row r="321" spans="36:45" ht="15">
      <c r="AJ321" s="26"/>
      <c r="AK321" s="26"/>
      <c r="AL321" s="26"/>
      <c r="AM321" s="26"/>
      <c r="AN321" s="26"/>
      <c r="AO321" s="26"/>
      <c r="AP321" s="26"/>
      <c r="AQ321" s="26"/>
      <c r="AR321" s="26"/>
      <c r="AS321" s="26"/>
    </row>
    <row r="322" spans="36:45" ht="15">
      <c r="AJ322" s="26"/>
      <c r="AK322" s="26"/>
      <c r="AL322" s="26"/>
      <c r="AM322" s="26"/>
      <c r="AN322" s="26"/>
      <c r="AO322" s="26"/>
      <c r="AP322" s="26"/>
      <c r="AQ322" s="26"/>
      <c r="AR322" s="26"/>
      <c r="AS322" s="26"/>
    </row>
    <row r="323" spans="36:45" ht="15">
      <c r="AJ323" s="26"/>
      <c r="AK323" s="26"/>
      <c r="AL323" s="26"/>
      <c r="AM323" s="26"/>
      <c r="AN323" s="26"/>
      <c r="AO323" s="26"/>
      <c r="AP323" s="26"/>
      <c r="AQ323" s="26"/>
      <c r="AR323" s="26"/>
      <c r="AS323" s="26"/>
    </row>
    <row r="324" spans="36:45" ht="15">
      <c r="AJ324" s="26"/>
      <c r="AK324" s="26"/>
      <c r="AL324" s="26"/>
      <c r="AM324" s="26"/>
      <c r="AN324" s="26"/>
      <c r="AO324" s="26"/>
      <c r="AP324" s="26"/>
      <c r="AQ324" s="26"/>
      <c r="AR324" s="26"/>
      <c r="AS324" s="26"/>
    </row>
    <row r="325" spans="36:45" ht="15">
      <c r="AJ325" s="26"/>
      <c r="AK325" s="26"/>
      <c r="AL325" s="26"/>
      <c r="AM325" s="26"/>
      <c r="AN325" s="26"/>
      <c r="AO325" s="26"/>
      <c r="AP325" s="26"/>
      <c r="AQ325" s="26"/>
      <c r="AR325" s="26"/>
      <c r="AS325" s="26"/>
    </row>
    <row r="326" spans="36:45" ht="15">
      <c r="AJ326" s="26"/>
      <c r="AK326" s="26"/>
      <c r="AL326" s="26"/>
      <c r="AM326" s="26"/>
      <c r="AN326" s="26"/>
      <c r="AO326" s="26"/>
      <c r="AP326" s="26"/>
      <c r="AQ326" s="26"/>
      <c r="AR326" s="26"/>
      <c r="AS326" s="26"/>
    </row>
    <row r="327" spans="36:45" ht="15">
      <c r="AJ327" s="26"/>
      <c r="AK327" s="26"/>
      <c r="AL327" s="26"/>
      <c r="AM327" s="26"/>
      <c r="AN327" s="26"/>
      <c r="AO327" s="26"/>
      <c r="AP327" s="26"/>
      <c r="AQ327" s="26"/>
      <c r="AR327" s="26"/>
      <c r="AS327" s="26"/>
    </row>
    <row r="328" spans="36:45" ht="15">
      <c r="AJ328" s="26"/>
      <c r="AK328" s="26"/>
      <c r="AL328" s="26"/>
      <c r="AM328" s="26"/>
      <c r="AN328" s="26"/>
      <c r="AO328" s="26"/>
      <c r="AP328" s="26"/>
      <c r="AQ328" s="26"/>
      <c r="AR328" s="26"/>
      <c r="AS328" s="26"/>
    </row>
    <row r="329" spans="36:45" ht="15">
      <c r="AJ329" s="26"/>
      <c r="AK329" s="26"/>
      <c r="AL329" s="26"/>
      <c r="AM329" s="26"/>
      <c r="AN329" s="26"/>
      <c r="AO329" s="26"/>
      <c r="AP329" s="26"/>
      <c r="AQ329" s="26"/>
      <c r="AR329" s="26"/>
      <c r="AS329" s="26"/>
    </row>
    <row r="330" spans="36:45" ht="15">
      <c r="AJ330" s="26"/>
      <c r="AK330" s="26"/>
      <c r="AL330" s="26"/>
      <c r="AM330" s="26"/>
      <c r="AN330" s="26"/>
      <c r="AO330" s="26"/>
      <c r="AP330" s="26"/>
      <c r="AQ330" s="26"/>
      <c r="AR330" s="26"/>
      <c r="AS330" s="26"/>
    </row>
    <row r="331" spans="36:45" ht="15">
      <c r="AJ331" s="26"/>
      <c r="AK331" s="26"/>
      <c r="AL331" s="26"/>
      <c r="AM331" s="26"/>
      <c r="AN331" s="26"/>
      <c r="AO331" s="26"/>
      <c r="AP331" s="26"/>
      <c r="AQ331" s="26"/>
      <c r="AR331" s="26"/>
      <c r="AS331" s="26"/>
    </row>
    <row r="332" spans="36:45" ht="15">
      <c r="AJ332" s="26"/>
      <c r="AK332" s="26"/>
      <c r="AL332" s="26"/>
      <c r="AM332" s="26"/>
      <c r="AN332" s="26"/>
      <c r="AO332" s="26"/>
      <c r="AP332" s="26"/>
      <c r="AQ332" s="26"/>
      <c r="AR332" s="26"/>
      <c r="AS332" s="26"/>
    </row>
    <row r="333" spans="36:45" ht="15">
      <c r="AJ333" s="26"/>
      <c r="AK333" s="26"/>
      <c r="AL333" s="26"/>
      <c r="AM333" s="26"/>
      <c r="AN333" s="26"/>
      <c r="AO333" s="26"/>
      <c r="AP333" s="26"/>
      <c r="AQ333" s="26"/>
      <c r="AR333" s="26"/>
      <c r="AS333" s="26"/>
    </row>
    <row r="334" spans="36:45" ht="15">
      <c r="AJ334" s="27"/>
      <c r="AK334" s="26"/>
      <c r="AL334" s="26"/>
      <c r="AM334" s="26"/>
      <c r="AN334" s="26"/>
      <c r="AO334" s="26"/>
      <c r="AP334" s="26"/>
      <c r="AQ334" s="26"/>
      <c r="AR334" s="26"/>
      <c r="AS334" s="26"/>
    </row>
    <row r="335" spans="36:45" ht="15">
      <c r="AJ335" s="26"/>
      <c r="AK335" s="26"/>
      <c r="AL335" s="26"/>
      <c r="AM335" s="26"/>
      <c r="AN335" s="26"/>
      <c r="AO335" s="26"/>
      <c r="AP335" s="26"/>
      <c r="AQ335" s="26"/>
      <c r="AR335" s="26"/>
      <c r="AS335" s="26"/>
    </row>
    <row r="336" spans="36:45" ht="15">
      <c r="AJ336" s="26"/>
      <c r="AK336" s="26"/>
      <c r="AL336" s="26"/>
      <c r="AM336" s="26"/>
      <c r="AN336" s="26"/>
      <c r="AO336" s="26"/>
      <c r="AP336" s="26"/>
      <c r="AQ336" s="26"/>
      <c r="AR336" s="26"/>
      <c r="AS336" s="26"/>
    </row>
    <row r="337" spans="36:45" ht="15">
      <c r="AJ337" s="26"/>
      <c r="AK337" s="26"/>
      <c r="AL337" s="26"/>
      <c r="AM337" s="26"/>
      <c r="AN337" s="26"/>
      <c r="AO337" s="26"/>
      <c r="AP337" s="26"/>
      <c r="AQ337" s="26"/>
      <c r="AR337" s="26"/>
      <c r="AS337" s="26"/>
    </row>
    <row r="338" spans="36:45" ht="15">
      <c r="AJ338" s="26"/>
      <c r="AK338" s="26"/>
      <c r="AL338" s="26"/>
      <c r="AM338" s="26"/>
      <c r="AN338" s="26"/>
      <c r="AO338" s="26"/>
      <c r="AP338" s="26"/>
      <c r="AQ338" s="26"/>
      <c r="AR338" s="26"/>
      <c r="AS338" s="26"/>
    </row>
    <row r="339" spans="36:45" ht="15">
      <c r="AJ339" s="26"/>
      <c r="AK339" s="26"/>
      <c r="AL339" s="26"/>
      <c r="AM339" s="26"/>
      <c r="AN339" s="26"/>
      <c r="AO339" s="26"/>
      <c r="AP339" s="26"/>
      <c r="AQ339" s="26"/>
      <c r="AR339" s="26"/>
      <c r="AS339" s="26"/>
    </row>
    <row r="340" spans="36:45" ht="15">
      <c r="AJ340" s="26"/>
      <c r="AK340" s="26"/>
      <c r="AL340" s="26"/>
      <c r="AM340" s="26"/>
      <c r="AN340" s="26"/>
      <c r="AO340" s="26"/>
      <c r="AP340" s="26"/>
      <c r="AQ340" s="26"/>
      <c r="AR340" s="26"/>
      <c r="AS340" s="26"/>
    </row>
    <row r="341" spans="36:45" ht="15">
      <c r="AJ341" s="26"/>
      <c r="AK341" s="26"/>
      <c r="AL341" s="26"/>
      <c r="AM341" s="26"/>
      <c r="AN341" s="26"/>
      <c r="AO341" s="26"/>
      <c r="AP341" s="26"/>
      <c r="AQ341" s="26"/>
      <c r="AR341" s="26"/>
      <c r="AS341" s="26"/>
    </row>
    <row r="342" spans="36:45" ht="15">
      <c r="AJ342" s="26"/>
      <c r="AK342" s="26"/>
      <c r="AL342" s="26"/>
      <c r="AM342" s="26"/>
      <c r="AN342" s="26"/>
      <c r="AO342" s="26"/>
      <c r="AP342" s="26"/>
      <c r="AQ342" s="26"/>
      <c r="AR342" s="26"/>
      <c r="AS342" s="26"/>
    </row>
    <row r="343" spans="36:45" ht="15">
      <c r="AJ343" s="26"/>
      <c r="AK343" s="26"/>
      <c r="AL343" s="26"/>
      <c r="AM343" s="26"/>
      <c r="AN343" s="26"/>
      <c r="AO343" s="26"/>
      <c r="AP343" s="26"/>
      <c r="AQ343" s="26"/>
      <c r="AR343" s="26"/>
      <c r="AS343" s="26"/>
    </row>
    <row r="344" spans="36:45" ht="15">
      <c r="AJ344" s="26"/>
      <c r="AK344" s="26"/>
      <c r="AL344" s="26"/>
      <c r="AM344" s="26"/>
      <c r="AN344" s="26"/>
      <c r="AO344" s="26"/>
      <c r="AP344" s="26"/>
      <c r="AQ344" s="26"/>
      <c r="AR344" s="26"/>
      <c r="AS344" s="26"/>
    </row>
    <row r="345" spans="36:45" ht="15">
      <c r="AJ345" s="26"/>
      <c r="AK345" s="26"/>
      <c r="AL345" s="26"/>
      <c r="AM345" s="26"/>
      <c r="AN345" s="26"/>
      <c r="AO345" s="26"/>
      <c r="AP345" s="26"/>
      <c r="AQ345" s="26"/>
      <c r="AR345" s="26"/>
      <c r="AS345" s="26"/>
    </row>
    <row r="346" spans="36:45" ht="15">
      <c r="AJ346" s="26"/>
      <c r="AK346" s="26"/>
      <c r="AL346" s="26"/>
      <c r="AM346" s="26"/>
      <c r="AN346" s="26"/>
      <c r="AO346" s="26"/>
      <c r="AP346" s="26"/>
      <c r="AQ346" s="26"/>
      <c r="AR346" s="26"/>
      <c r="AS346" s="26"/>
    </row>
    <row r="347" spans="36:45" ht="15">
      <c r="AJ347" s="26"/>
      <c r="AK347" s="26"/>
      <c r="AL347" s="26"/>
      <c r="AM347" s="26"/>
      <c r="AN347" s="26"/>
      <c r="AO347" s="26"/>
      <c r="AP347" s="26"/>
      <c r="AQ347" s="26"/>
      <c r="AR347" s="26"/>
      <c r="AS347" s="26"/>
    </row>
    <row r="348" spans="36:45" ht="15">
      <c r="AJ348" s="26"/>
      <c r="AK348" s="26"/>
      <c r="AL348" s="26"/>
      <c r="AM348" s="26"/>
      <c r="AN348" s="26"/>
      <c r="AO348" s="26"/>
      <c r="AP348" s="26"/>
      <c r="AQ348" s="26"/>
      <c r="AR348" s="26"/>
      <c r="AS348" s="26"/>
    </row>
    <row r="349" spans="36:45" ht="15">
      <c r="AJ349" s="26"/>
      <c r="AK349" s="26"/>
      <c r="AL349" s="26"/>
      <c r="AM349" s="26"/>
      <c r="AN349" s="26"/>
      <c r="AO349" s="26"/>
      <c r="AP349" s="26"/>
      <c r="AQ349" s="26"/>
      <c r="AR349" s="26"/>
      <c r="AS349" s="26"/>
    </row>
    <row r="350" spans="36:45" ht="15">
      <c r="AJ350" s="26"/>
      <c r="AK350" s="26"/>
      <c r="AL350" s="26"/>
      <c r="AM350" s="26"/>
      <c r="AN350" s="26"/>
      <c r="AO350" s="26"/>
      <c r="AP350" s="26"/>
      <c r="AQ350" s="26"/>
      <c r="AR350" s="26"/>
      <c r="AS350" s="26"/>
    </row>
    <row r="351" spans="36:45" ht="15">
      <c r="AJ351" s="26"/>
      <c r="AK351" s="26"/>
      <c r="AL351" s="26"/>
      <c r="AM351" s="26"/>
      <c r="AN351" s="26"/>
      <c r="AO351" s="26"/>
      <c r="AP351" s="26"/>
      <c r="AQ351" s="26"/>
      <c r="AR351" s="26"/>
      <c r="AS351" s="26"/>
    </row>
    <row r="352" spans="36:45" ht="15">
      <c r="AJ352" s="26"/>
      <c r="AK352" s="26"/>
      <c r="AL352" s="26"/>
      <c r="AM352" s="26"/>
      <c r="AN352" s="26"/>
      <c r="AO352" s="26"/>
      <c r="AP352" s="26"/>
      <c r="AQ352" s="26"/>
      <c r="AR352" s="26"/>
      <c r="AS352" s="26"/>
    </row>
    <row r="353" spans="36:45" ht="15">
      <c r="AJ353" s="26"/>
      <c r="AK353" s="26"/>
      <c r="AL353" s="26"/>
      <c r="AM353" s="26"/>
      <c r="AN353" s="26"/>
      <c r="AO353" s="26"/>
      <c r="AP353" s="26"/>
      <c r="AQ353" s="26"/>
      <c r="AR353" s="26"/>
      <c r="AS353" s="26"/>
    </row>
    <row r="354" spans="36:45" ht="15">
      <c r="AJ354" s="26"/>
      <c r="AK354" s="26"/>
      <c r="AL354" s="26"/>
      <c r="AM354" s="26"/>
      <c r="AN354" s="26"/>
      <c r="AO354" s="26"/>
      <c r="AP354" s="26"/>
      <c r="AQ354" s="26"/>
      <c r="AR354" s="26"/>
      <c r="AS354" s="26"/>
    </row>
    <row r="355" spans="36:45" ht="15">
      <c r="AJ355" s="26"/>
      <c r="AK355" s="26"/>
      <c r="AL355" s="26"/>
      <c r="AM355" s="26"/>
      <c r="AN355" s="26"/>
      <c r="AO355" s="26"/>
      <c r="AP355" s="26"/>
      <c r="AQ355" s="26"/>
      <c r="AR355" s="26"/>
      <c r="AS355" s="26"/>
    </row>
    <row r="356" spans="36:45" ht="15">
      <c r="AJ356" s="26"/>
      <c r="AK356" s="26"/>
      <c r="AL356" s="26"/>
      <c r="AM356" s="26"/>
      <c r="AN356" s="26"/>
      <c r="AO356" s="26"/>
      <c r="AP356" s="26"/>
      <c r="AQ356" s="26"/>
      <c r="AR356" s="26"/>
      <c r="AS356" s="26"/>
    </row>
    <row r="357" spans="36:45" ht="15">
      <c r="AJ357" s="26"/>
      <c r="AK357" s="26"/>
      <c r="AL357" s="26"/>
      <c r="AM357" s="26"/>
      <c r="AN357" s="26"/>
      <c r="AO357" s="26"/>
      <c r="AP357" s="26"/>
      <c r="AQ357" s="26"/>
      <c r="AR357" s="26"/>
      <c r="AS357" s="26"/>
    </row>
    <row r="358" spans="36:45" ht="15">
      <c r="AJ358" s="26"/>
      <c r="AK358" s="26"/>
      <c r="AL358" s="26"/>
      <c r="AM358" s="26"/>
      <c r="AN358" s="26"/>
      <c r="AO358" s="26"/>
      <c r="AP358" s="26"/>
      <c r="AQ358" s="26"/>
      <c r="AR358" s="26"/>
      <c r="AS358" s="26"/>
    </row>
    <row r="359" spans="36:45" ht="15">
      <c r="AJ359" s="26"/>
      <c r="AK359" s="26"/>
      <c r="AL359" s="26"/>
      <c r="AM359" s="26"/>
      <c r="AN359" s="26"/>
      <c r="AO359" s="26"/>
      <c r="AP359" s="26"/>
      <c r="AQ359" s="26"/>
      <c r="AR359" s="26"/>
      <c r="AS359" s="26"/>
    </row>
    <row r="360" spans="36:45" ht="15">
      <c r="AJ360" s="26"/>
      <c r="AK360" s="26"/>
      <c r="AL360" s="26"/>
      <c r="AM360" s="26"/>
      <c r="AN360" s="26"/>
      <c r="AO360" s="26"/>
      <c r="AP360" s="26"/>
      <c r="AQ360" s="26"/>
      <c r="AR360" s="26"/>
      <c r="AS360" s="26"/>
    </row>
    <row r="361" spans="36:45" ht="15">
      <c r="AJ361" s="26"/>
      <c r="AK361" s="26"/>
      <c r="AL361" s="26"/>
      <c r="AM361" s="26"/>
      <c r="AN361" s="26"/>
      <c r="AO361" s="26"/>
      <c r="AP361" s="26"/>
      <c r="AQ361" s="26"/>
      <c r="AR361" s="26"/>
      <c r="AS361" s="26"/>
    </row>
    <row r="362" spans="36:45" ht="15">
      <c r="AJ362" s="26"/>
      <c r="AK362" s="26"/>
      <c r="AL362" s="26"/>
      <c r="AM362" s="26"/>
      <c r="AN362" s="26"/>
      <c r="AO362" s="26"/>
      <c r="AP362" s="26"/>
      <c r="AQ362" s="26"/>
      <c r="AR362" s="26"/>
      <c r="AS362" s="26"/>
    </row>
    <row r="363" spans="36:45" ht="15">
      <c r="AJ363" s="26"/>
      <c r="AK363" s="26"/>
      <c r="AL363" s="26"/>
      <c r="AM363" s="26"/>
      <c r="AN363" s="26"/>
      <c r="AO363" s="26"/>
      <c r="AP363" s="26"/>
      <c r="AQ363" s="26"/>
      <c r="AR363" s="26"/>
      <c r="AS363" s="26"/>
    </row>
    <row r="364" spans="36:45" ht="15">
      <c r="AJ364" s="26"/>
      <c r="AK364" s="26"/>
      <c r="AL364" s="26"/>
      <c r="AM364" s="26"/>
      <c r="AN364" s="26"/>
      <c r="AO364" s="26"/>
      <c r="AP364" s="26"/>
      <c r="AQ364" s="26"/>
      <c r="AR364" s="26"/>
      <c r="AS364" s="26"/>
    </row>
    <row r="365" spans="36:45" ht="15">
      <c r="AJ365" s="26"/>
      <c r="AK365" s="26"/>
      <c r="AL365" s="26"/>
      <c r="AM365" s="26"/>
      <c r="AN365" s="26"/>
      <c r="AO365" s="26"/>
      <c r="AP365" s="26"/>
      <c r="AQ365" s="26"/>
      <c r="AR365" s="26"/>
      <c r="AS365" s="26"/>
    </row>
    <row r="366" spans="36:45" ht="15">
      <c r="AJ366" s="26"/>
      <c r="AK366" s="26"/>
      <c r="AL366" s="26"/>
      <c r="AM366" s="26"/>
      <c r="AN366" s="26"/>
      <c r="AO366" s="26"/>
      <c r="AP366" s="26"/>
      <c r="AQ366" s="26"/>
      <c r="AR366" s="26"/>
      <c r="AS366" s="26"/>
    </row>
    <row r="367" spans="36:45" ht="15">
      <c r="AJ367" s="26"/>
      <c r="AK367" s="26"/>
      <c r="AL367" s="26"/>
      <c r="AM367" s="26"/>
      <c r="AN367" s="26"/>
      <c r="AO367" s="26"/>
      <c r="AP367" s="26"/>
      <c r="AQ367" s="26"/>
      <c r="AR367" s="26"/>
      <c r="AS367" s="26"/>
    </row>
    <row r="368" spans="36:45" ht="15">
      <c r="AJ368" s="26"/>
      <c r="AK368" s="26"/>
      <c r="AL368" s="26"/>
      <c r="AM368" s="26"/>
      <c r="AN368" s="28"/>
      <c r="AO368" s="26"/>
      <c r="AP368" s="26"/>
      <c r="AQ368" s="26"/>
      <c r="AR368" s="26"/>
      <c r="AS368" s="26"/>
    </row>
    <row r="369" spans="36:45" ht="15">
      <c r="AJ369" s="26"/>
      <c r="AK369" s="26"/>
      <c r="AL369" s="26"/>
      <c r="AM369" s="26"/>
      <c r="AN369" s="26"/>
      <c r="AO369" s="26"/>
      <c r="AP369" s="26"/>
      <c r="AQ369" s="26"/>
      <c r="AR369" s="26"/>
      <c r="AS369" s="26"/>
    </row>
    <row r="370" spans="36:45" ht="15">
      <c r="AJ370" s="26"/>
      <c r="AK370" s="26"/>
      <c r="AL370" s="26"/>
      <c r="AM370" s="26"/>
      <c r="AN370" s="26"/>
      <c r="AO370" s="26"/>
      <c r="AP370" s="26"/>
      <c r="AQ370" s="26"/>
      <c r="AR370" s="26"/>
      <c r="AS370" s="26"/>
    </row>
    <row r="371" spans="36:45" ht="15">
      <c r="AJ371" s="26"/>
      <c r="AK371" s="26"/>
      <c r="AL371" s="26"/>
      <c r="AM371" s="26"/>
      <c r="AN371" s="26"/>
      <c r="AO371" s="26"/>
      <c r="AP371" s="26"/>
      <c r="AQ371" s="26"/>
      <c r="AR371" s="26"/>
      <c r="AS371" s="26"/>
    </row>
    <row r="372" spans="36:45" ht="15">
      <c r="AJ372" s="26"/>
      <c r="AK372" s="26"/>
      <c r="AL372" s="26"/>
      <c r="AM372" s="26"/>
      <c r="AN372" s="26"/>
      <c r="AO372" s="26"/>
      <c r="AP372" s="26"/>
      <c r="AQ372" s="26"/>
      <c r="AR372" s="26"/>
      <c r="AS372" s="26"/>
    </row>
    <row r="373" spans="36:45" ht="15">
      <c r="AJ373" s="26"/>
      <c r="AK373" s="26"/>
      <c r="AL373" s="26"/>
      <c r="AM373" s="26"/>
      <c r="AN373" s="26"/>
      <c r="AO373" s="26"/>
      <c r="AP373" s="26"/>
      <c r="AQ373" s="26"/>
      <c r="AR373" s="26"/>
      <c r="AS373" s="26"/>
    </row>
    <row r="374" spans="36:45" ht="15">
      <c r="AJ374" s="26"/>
      <c r="AK374" s="26"/>
      <c r="AL374" s="26"/>
      <c r="AM374" s="26"/>
      <c r="AN374" s="26"/>
      <c r="AO374" s="26"/>
      <c r="AP374" s="26"/>
      <c r="AQ374" s="26"/>
      <c r="AR374" s="26"/>
      <c r="AS374" s="26"/>
    </row>
    <row r="375" spans="36:45" ht="15">
      <c r="AJ375" s="26"/>
      <c r="AK375" s="26"/>
      <c r="AL375" s="26"/>
      <c r="AM375" s="26"/>
      <c r="AN375" s="26"/>
      <c r="AO375" s="26"/>
      <c r="AP375" s="26"/>
      <c r="AQ375" s="26"/>
      <c r="AR375" s="26"/>
      <c r="AS375" s="26"/>
    </row>
    <row r="376" spans="36:45" ht="15">
      <c r="AJ376" s="26"/>
      <c r="AK376" s="26"/>
      <c r="AL376" s="26"/>
      <c r="AM376" s="26"/>
      <c r="AN376" s="26"/>
      <c r="AO376" s="26"/>
      <c r="AP376" s="26"/>
      <c r="AQ376" s="26"/>
      <c r="AR376" s="26"/>
      <c r="AS376" s="26"/>
    </row>
    <row r="377" spans="36:45" ht="15">
      <c r="AJ377" s="26"/>
      <c r="AK377" s="26"/>
      <c r="AL377" s="26"/>
      <c r="AM377" s="26"/>
      <c r="AN377" s="26"/>
      <c r="AO377" s="26"/>
      <c r="AP377" s="26"/>
      <c r="AQ377" s="26"/>
      <c r="AR377" s="26"/>
      <c r="AS377" s="26"/>
    </row>
    <row r="378" spans="36:45" ht="15">
      <c r="AJ378" s="26"/>
      <c r="AK378" s="26"/>
      <c r="AL378" s="26"/>
      <c r="AM378" s="26"/>
      <c r="AN378" s="26"/>
      <c r="AO378" s="26"/>
      <c r="AP378" s="26"/>
      <c r="AQ378" s="26"/>
      <c r="AR378" s="26"/>
      <c r="AS378" s="26"/>
    </row>
    <row r="379" spans="36:45" ht="15">
      <c r="AJ379" s="26"/>
      <c r="AK379" s="26"/>
      <c r="AL379" s="26"/>
      <c r="AM379" s="26"/>
      <c r="AN379" s="26"/>
      <c r="AO379" s="26"/>
      <c r="AP379" s="26"/>
      <c r="AQ379" s="26"/>
      <c r="AR379" s="26"/>
      <c r="AS379" s="26"/>
    </row>
    <row r="380" spans="36:45" ht="15">
      <c r="AJ380" s="26"/>
      <c r="AK380" s="26"/>
      <c r="AL380" s="26"/>
      <c r="AM380" s="26"/>
      <c r="AN380" s="26"/>
      <c r="AO380" s="26"/>
      <c r="AP380" s="26"/>
      <c r="AQ380" s="26"/>
      <c r="AR380" s="26"/>
      <c r="AS380" s="26"/>
    </row>
    <row r="381" spans="36:45" ht="15">
      <c r="AJ381" s="26"/>
      <c r="AK381" s="26"/>
      <c r="AL381" s="26"/>
      <c r="AM381" s="26"/>
      <c r="AN381" s="26"/>
      <c r="AO381" s="26"/>
      <c r="AP381" s="26"/>
      <c r="AQ381" s="26"/>
      <c r="AR381" s="26"/>
      <c r="AS381" s="26"/>
    </row>
    <row r="382" spans="36:45" ht="15">
      <c r="AJ382" s="26"/>
      <c r="AK382" s="26"/>
      <c r="AL382" s="26"/>
      <c r="AM382" s="26"/>
      <c r="AN382" s="26"/>
      <c r="AO382" s="26"/>
      <c r="AP382" s="26"/>
      <c r="AQ382" s="26"/>
      <c r="AR382" s="26"/>
      <c r="AS382" s="26"/>
    </row>
    <row r="383" spans="36:45" ht="15">
      <c r="AJ383" s="29"/>
      <c r="AK383" s="26"/>
      <c r="AL383" s="26"/>
      <c r="AM383" s="26"/>
      <c r="AN383" s="26"/>
      <c r="AO383" s="26"/>
      <c r="AP383" s="26"/>
      <c r="AQ383" s="26"/>
      <c r="AR383" s="26"/>
      <c r="AS383" s="26"/>
    </row>
    <row r="384" spans="36:45" ht="15">
      <c r="AJ384" s="26"/>
      <c r="AK384" s="26"/>
      <c r="AL384" s="26"/>
      <c r="AM384" s="26"/>
      <c r="AN384" s="26"/>
      <c r="AO384" s="26"/>
      <c r="AP384" s="26"/>
      <c r="AQ384" s="26"/>
      <c r="AR384" s="26"/>
      <c r="AS384" s="26"/>
    </row>
    <row r="385" spans="36:45" ht="15">
      <c r="AJ385" s="26"/>
      <c r="AK385" s="26"/>
      <c r="AL385" s="26"/>
      <c r="AM385" s="26"/>
      <c r="AN385" s="26"/>
      <c r="AO385" s="26"/>
      <c r="AP385" s="26"/>
      <c r="AQ385" s="26"/>
      <c r="AR385" s="26"/>
      <c r="AS385" s="26"/>
    </row>
    <row r="386" spans="36:45" ht="15">
      <c r="AJ386" s="26"/>
      <c r="AK386" s="26"/>
      <c r="AL386" s="26"/>
      <c r="AM386" s="26"/>
      <c r="AN386" s="26"/>
      <c r="AO386" s="26"/>
      <c r="AP386" s="26"/>
      <c r="AQ386" s="26"/>
      <c r="AR386" s="26"/>
      <c r="AS386" s="26"/>
    </row>
    <row r="387" spans="36:45" ht="15">
      <c r="AJ387" s="26"/>
      <c r="AK387" s="26"/>
      <c r="AL387" s="26"/>
      <c r="AM387" s="26"/>
      <c r="AN387" s="26"/>
      <c r="AO387" s="26"/>
      <c r="AP387" s="26"/>
      <c r="AQ387" s="26"/>
      <c r="AR387" s="26"/>
      <c r="AS387" s="26"/>
    </row>
    <row r="388" spans="36:45" ht="15">
      <c r="AJ388" s="26"/>
      <c r="AK388" s="26"/>
      <c r="AL388" s="26"/>
      <c r="AM388" s="26"/>
      <c r="AN388" s="26"/>
      <c r="AO388" s="26"/>
      <c r="AP388" s="26"/>
      <c r="AQ388" s="26"/>
      <c r="AR388" s="26"/>
      <c r="AS388" s="26"/>
    </row>
    <row r="389" spans="36:45" ht="15">
      <c r="AJ389" s="26"/>
      <c r="AK389" s="26"/>
      <c r="AL389" s="26"/>
      <c r="AM389" s="26"/>
      <c r="AN389" s="26"/>
      <c r="AO389" s="26"/>
      <c r="AP389" s="26"/>
      <c r="AQ389" s="26"/>
      <c r="AR389" s="26"/>
      <c r="AS389" s="26"/>
    </row>
    <row r="390" spans="36:45" ht="15">
      <c r="AJ390" s="26"/>
      <c r="AK390" s="26"/>
      <c r="AL390" s="26"/>
      <c r="AM390" s="26"/>
      <c r="AN390" s="26"/>
      <c r="AO390" s="26"/>
      <c r="AP390" s="26"/>
      <c r="AQ390" s="26"/>
      <c r="AR390" s="26"/>
      <c r="AS390" s="26"/>
    </row>
    <row r="391" spans="36:45" ht="15">
      <c r="AJ391" s="26"/>
      <c r="AK391" s="26"/>
      <c r="AL391" s="26"/>
      <c r="AM391" s="26"/>
      <c r="AN391" s="26"/>
      <c r="AO391" s="26"/>
      <c r="AP391" s="26"/>
      <c r="AQ391" s="26"/>
      <c r="AR391" s="26"/>
      <c r="AS391" s="26"/>
    </row>
    <row r="392" spans="36:45" ht="15">
      <c r="AJ392" s="26"/>
      <c r="AK392" s="26"/>
      <c r="AL392" s="26"/>
      <c r="AM392" s="26"/>
      <c r="AN392" s="26"/>
      <c r="AO392" s="26"/>
      <c r="AP392" s="26"/>
      <c r="AQ392" s="26"/>
      <c r="AR392" s="26"/>
      <c r="AS392" s="26"/>
    </row>
    <row r="393" spans="36:45" ht="15">
      <c r="AJ393" s="26"/>
      <c r="AK393" s="26"/>
      <c r="AL393" s="26"/>
      <c r="AM393" s="26"/>
      <c r="AN393" s="26"/>
      <c r="AO393" s="26"/>
      <c r="AP393" s="26"/>
      <c r="AQ393" s="26"/>
      <c r="AR393" s="26"/>
      <c r="AS393" s="26"/>
    </row>
    <row r="394" spans="36:45" ht="15">
      <c r="AJ394" s="26"/>
      <c r="AK394" s="26"/>
      <c r="AL394" s="26"/>
      <c r="AM394" s="26"/>
      <c r="AN394" s="26"/>
      <c r="AO394" s="26"/>
      <c r="AP394" s="26"/>
      <c r="AQ394" s="26"/>
      <c r="AR394" s="26"/>
      <c r="AS394" s="26"/>
    </row>
    <row r="395" spans="36:45" ht="15">
      <c r="AJ395" s="26"/>
      <c r="AK395" s="26"/>
      <c r="AL395" s="26"/>
      <c r="AM395" s="26"/>
      <c r="AN395" s="26"/>
      <c r="AO395" s="26"/>
      <c r="AP395" s="26"/>
      <c r="AQ395" s="26"/>
      <c r="AR395" s="26"/>
      <c r="AS395" s="26"/>
    </row>
    <row r="396" spans="36:45" ht="15">
      <c r="AJ396" s="26"/>
      <c r="AK396" s="26"/>
      <c r="AL396" s="26"/>
      <c r="AM396" s="26"/>
      <c r="AN396" s="26"/>
      <c r="AO396" s="26"/>
      <c r="AP396" s="26"/>
      <c r="AQ396" s="26"/>
      <c r="AR396" s="26"/>
      <c r="AS396" s="26"/>
    </row>
    <row r="397" spans="36:45" ht="15">
      <c r="AJ397" s="26"/>
      <c r="AK397" s="26"/>
      <c r="AL397" s="26"/>
      <c r="AM397" s="26"/>
      <c r="AN397" s="26"/>
      <c r="AO397" s="26"/>
      <c r="AP397" s="26"/>
      <c r="AQ397" s="26"/>
      <c r="AR397" s="26"/>
      <c r="AS397" s="26"/>
    </row>
    <row r="398" spans="36:45" ht="15">
      <c r="AJ398" s="26"/>
      <c r="AK398" s="26"/>
      <c r="AL398" s="26"/>
      <c r="AM398" s="26"/>
      <c r="AN398" s="26"/>
      <c r="AO398" s="26"/>
      <c r="AP398" s="26"/>
      <c r="AQ398" s="26"/>
      <c r="AR398" s="26"/>
      <c r="AS398" s="26"/>
    </row>
    <row r="399" spans="36:45" ht="15">
      <c r="AJ399" s="26"/>
      <c r="AK399" s="26"/>
      <c r="AL399" s="26"/>
      <c r="AM399" s="26"/>
      <c r="AN399" s="26"/>
      <c r="AO399" s="26"/>
      <c r="AP399" s="26"/>
      <c r="AQ399" s="26"/>
      <c r="AR399" s="26"/>
      <c r="AS399" s="26"/>
    </row>
    <row r="400" spans="36:45" ht="15">
      <c r="AJ400" s="26"/>
      <c r="AK400" s="26"/>
      <c r="AL400" s="26"/>
      <c r="AM400" s="26"/>
      <c r="AN400" s="26"/>
      <c r="AO400" s="26"/>
      <c r="AP400" s="26"/>
      <c r="AQ400" s="26"/>
      <c r="AR400" s="26"/>
      <c r="AS400" s="26"/>
    </row>
    <row r="401" spans="36:45" ht="15">
      <c r="AJ401" s="26"/>
      <c r="AK401" s="26"/>
      <c r="AL401" s="26"/>
      <c r="AM401" s="26"/>
      <c r="AN401" s="26"/>
      <c r="AO401" s="26"/>
      <c r="AP401" s="26"/>
      <c r="AQ401" s="26"/>
      <c r="AR401" s="26"/>
      <c r="AS401" s="26"/>
    </row>
    <row r="402" spans="36:45" ht="15">
      <c r="AJ402" s="26"/>
      <c r="AK402" s="26"/>
      <c r="AL402" s="26"/>
      <c r="AM402" s="26"/>
      <c r="AN402" s="26"/>
      <c r="AO402" s="26"/>
      <c r="AP402" s="26"/>
      <c r="AQ402" s="26"/>
      <c r="AR402" s="26"/>
      <c r="AS402" s="26"/>
    </row>
    <row r="403" spans="36:45" ht="15">
      <c r="AJ403" s="29"/>
      <c r="AK403" s="26"/>
      <c r="AL403" s="26"/>
      <c r="AM403" s="26"/>
      <c r="AN403" s="26"/>
      <c r="AO403" s="26"/>
      <c r="AP403" s="26"/>
      <c r="AQ403" s="26"/>
      <c r="AR403" s="26"/>
      <c r="AS403" s="26"/>
    </row>
    <row r="404" spans="36:45" ht="15">
      <c r="AJ404" s="26"/>
      <c r="AK404" s="26"/>
      <c r="AL404" s="26"/>
      <c r="AM404" s="26"/>
      <c r="AN404" s="26"/>
      <c r="AO404" s="26"/>
      <c r="AP404" s="26"/>
      <c r="AQ404" s="26"/>
      <c r="AR404" s="26"/>
      <c r="AS404" s="26"/>
    </row>
    <row r="405" spans="36:45" ht="15">
      <c r="AJ405" s="26"/>
      <c r="AK405" s="26"/>
      <c r="AL405" s="26"/>
      <c r="AM405" s="26"/>
      <c r="AN405" s="26"/>
      <c r="AO405" s="26"/>
      <c r="AP405" s="26"/>
      <c r="AQ405" s="26"/>
      <c r="AR405" s="26"/>
      <c r="AS405" s="26"/>
    </row>
    <row r="406" spans="36:45" ht="15">
      <c r="AJ406" s="26"/>
      <c r="AK406" s="26"/>
      <c r="AL406" s="26"/>
      <c r="AM406" s="26"/>
      <c r="AN406" s="26"/>
      <c r="AO406" s="26"/>
      <c r="AP406" s="26"/>
      <c r="AQ406" s="26"/>
      <c r="AR406" s="26"/>
      <c r="AS406" s="26"/>
    </row>
    <row r="407" spans="36:45" ht="15">
      <c r="AJ407" s="26"/>
      <c r="AK407" s="26"/>
      <c r="AL407" s="26"/>
      <c r="AM407" s="26"/>
      <c r="AN407" s="26"/>
      <c r="AO407" s="26"/>
      <c r="AP407" s="26"/>
      <c r="AQ407" s="26"/>
      <c r="AR407" s="26"/>
      <c r="AS407" s="26"/>
    </row>
    <row r="408" spans="36:45" ht="15">
      <c r="AJ408" s="26"/>
      <c r="AK408" s="26"/>
      <c r="AL408" s="26"/>
      <c r="AM408" s="26"/>
      <c r="AN408" s="26"/>
      <c r="AO408" s="26"/>
      <c r="AP408" s="26"/>
      <c r="AQ408" s="26"/>
      <c r="AR408" s="26"/>
      <c r="AS408" s="26"/>
    </row>
    <row r="409" spans="36:45" ht="15">
      <c r="AJ409" s="26"/>
      <c r="AK409" s="26"/>
      <c r="AL409" s="26"/>
      <c r="AM409" s="26"/>
      <c r="AN409" s="26"/>
      <c r="AO409" s="26"/>
      <c r="AP409" s="26"/>
      <c r="AQ409" s="26"/>
      <c r="AR409" s="26"/>
      <c r="AS409" s="26"/>
    </row>
    <row r="410" spans="36:45" ht="15">
      <c r="AJ410" s="26"/>
      <c r="AK410" s="26"/>
      <c r="AL410" s="26"/>
      <c r="AM410" s="26"/>
      <c r="AN410" s="26"/>
      <c r="AO410" s="26"/>
      <c r="AP410" s="26"/>
      <c r="AQ410" s="26"/>
      <c r="AR410" s="26"/>
      <c r="AS410" s="26"/>
    </row>
    <row r="411" spans="36:45" ht="15">
      <c r="AJ411" s="26"/>
      <c r="AK411" s="26"/>
      <c r="AL411" s="26"/>
      <c r="AM411" s="26"/>
      <c r="AN411" s="26"/>
      <c r="AO411" s="26"/>
      <c r="AP411" s="26"/>
      <c r="AQ411" s="26"/>
      <c r="AR411" s="26"/>
      <c r="AS411" s="26"/>
    </row>
    <row r="412" spans="36:45" ht="15">
      <c r="AJ412" s="26"/>
      <c r="AK412" s="26"/>
      <c r="AL412" s="26"/>
      <c r="AM412" s="26"/>
      <c r="AN412" s="26"/>
      <c r="AO412" s="26"/>
      <c r="AP412" s="26"/>
      <c r="AQ412" s="26"/>
      <c r="AR412" s="26"/>
      <c r="AS412" s="26"/>
    </row>
    <row r="413" spans="36:45" ht="15">
      <c r="AJ413" s="26"/>
      <c r="AK413" s="26"/>
      <c r="AL413" s="26"/>
      <c r="AM413" s="26"/>
      <c r="AN413" s="26"/>
      <c r="AO413" s="26"/>
      <c r="AP413" s="26"/>
      <c r="AQ413" s="26"/>
      <c r="AR413" s="26"/>
      <c r="AS413" s="26"/>
    </row>
    <row r="414" spans="36:45" ht="15">
      <c r="AJ414" s="26"/>
      <c r="AK414" s="26"/>
      <c r="AL414" s="26"/>
      <c r="AM414" s="26"/>
      <c r="AN414" s="26"/>
      <c r="AO414" s="26"/>
      <c r="AP414" s="26"/>
      <c r="AQ414" s="26"/>
      <c r="AR414" s="26"/>
      <c r="AS414" s="26"/>
    </row>
    <row r="415" spans="36:45" ht="15">
      <c r="AJ415" s="26"/>
      <c r="AK415" s="26"/>
      <c r="AL415" s="26"/>
      <c r="AM415" s="26"/>
      <c r="AN415" s="26"/>
      <c r="AO415" s="26"/>
      <c r="AP415" s="26"/>
      <c r="AQ415" s="26"/>
      <c r="AR415" s="26"/>
      <c r="AS415" s="26"/>
    </row>
    <row r="416" spans="36:45" ht="15">
      <c r="AJ416" s="29"/>
      <c r="AK416" s="26"/>
      <c r="AL416" s="26"/>
      <c r="AM416" s="26"/>
      <c r="AN416" s="26"/>
      <c r="AO416" s="26"/>
      <c r="AP416" s="26"/>
      <c r="AQ416" s="26"/>
      <c r="AR416" s="26"/>
      <c r="AS416" s="26"/>
    </row>
    <row r="417" spans="36:45" ht="15">
      <c r="AJ417" s="26"/>
      <c r="AK417" s="26"/>
      <c r="AL417" s="26"/>
      <c r="AM417" s="26"/>
      <c r="AN417" s="26"/>
      <c r="AO417" s="26"/>
      <c r="AP417" s="26"/>
      <c r="AQ417" s="26"/>
      <c r="AR417" s="26"/>
      <c r="AS417" s="26"/>
    </row>
    <row r="418" spans="36:45" ht="15">
      <c r="AJ418" s="26"/>
      <c r="AK418" s="26"/>
      <c r="AL418" s="26"/>
      <c r="AM418" s="26"/>
      <c r="AN418" s="26"/>
      <c r="AO418" s="26"/>
      <c r="AP418" s="26"/>
      <c r="AQ418" s="26"/>
      <c r="AR418" s="26"/>
      <c r="AS418" s="26"/>
    </row>
    <row r="419" spans="36:45" ht="15">
      <c r="AJ419" s="26"/>
      <c r="AK419" s="26"/>
      <c r="AL419" s="26"/>
      <c r="AM419" s="26"/>
      <c r="AN419" s="26"/>
      <c r="AO419" s="26"/>
      <c r="AP419" s="26"/>
      <c r="AQ419" s="26"/>
      <c r="AR419" s="26"/>
      <c r="AS419" s="26"/>
    </row>
    <row r="420" spans="36:45" ht="15">
      <c r="AJ420" s="26"/>
      <c r="AK420" s="26"/>
      <c r="AL420" s="26"/>
      <c r="AM420" s="26"/>
      <c r="AN420" s="26"/>
      <c r="AO420" s="26"/>
      <c r="AP420" s="26"/>
      <c r="AQ420" s="26"/>
      <c r="AR420" s="26"/>
      <c r="AS420" s="26"/>
    </row>
    <row r="421" spans="36:45" ht="15">
      <c r="AJ421" s="26"/>
      <c r="AK421" s="26"/>
      <c r="AL421" s="26"/>
      <c r="AM421" s="26"/>
      <c r="AN421" s="26"/>
      <c r="AO421" s="26"/>
      <c r="AP421" s="26"/>
      <c r="AQ421" s="26"/>
      <c r="AR421" s="26"/>
      <c r="AS421" s="26"/>
    </row>
    <row r="422" spans="36:45" ht="15">
      <c r="AJ422" s="26"/>
      <c r="AK422" s="26"/>
      <c r="AL422" s="26"/>
      <c r="AM422" s="26"/>
      <c r="AN422" s="26"/>
      <c r="AO422" s="26"/>
      <c r="AP422" s="26"/>
      <c r="AQ422" s="26"/>
      <c r="AR422" s="26"/>
      <c r="AS422" s="26"/>
    </row>
    <row r="423" spans="36:45" ht="15">
      <c r="AJ423" s="26"/>
      <c r="AK423" s="26"/>
      <c r="AL423" s="26"/>
      <c r="AM423" s="26"/>
      <c r="AN423" s="26"/>
      <c r="AO423" s="26"/>
      <c r="AP423" s="26"/>
      <c r="AQ423" s="26"/>
      <c r="AR423" s="26"/>
      <c r="AS423" s="26"/>
    </row>
    <row r="424" spans="36:45" ht="15">
      <c r="AJ424" s="26"/>
      <c r="AK424" s="26"/>
      <c r="AL424" s="26"/>
      <c r="AM424" s="26"/>
      <c r="AN424" s="26"/>
      <c r="AO424" s="26"/>
      <c r="AP424" s="26"/>
      <c r="AQ424" s="26"/>
      <c r="AR424" s="26"/>
      <c r="AS424" s="26"/>
    </row>
    <row r="425" spans="36:45" ht="15">
      <c r="AJ425" s="26"/>
      <c r="AK425" s="26"/>
      <c r="AL425" s="26"/>
      <c r="AM425" s="26"/>
      <c r="AN425" s="26"/>
      <c r="AO425" s="26"/>
      <c r="AP425" s="26"/>
      <c r="AQ425" s="26"/>
      <c r="AR425" s="26"/>
      <c r="AS425" s="26"/>
    </row>
    <row r="426" spans="36:45" ht="15">
      <c r="AJ426" s="26"/>
      <c r="AK426" s="26"/>
      <c r="AL426" s="26"/>
      <c r="AM426" s="26"/>
      <c r="AN426" s="26"/>
      <c r="AO426" s="26"/>
      <c r="AP426" s="26"/>
      <c r="AQ426" s="26"/>
      <c r="AR426" s="26"/>
      <c r="AS426" s="26"/>
    </row>
    <row r="427" spans="36:45" ht="15">
      <c r="AJ427" s="26"/>
      <c r="AK427" s="26"/>
      <c r="AL427" s="26"/>
      <c r="AM427" s="26"/>
      <c r="AN427" s="26"/>
      <c r="AO427" s="26"/>
      <c r="AP427" s="26"/>
      <c r="AQ427" s="26"/>
      <c r="AR427" s="26"/>
      <c r="AS427" s="26"/>
    </row>
    <row r="428" spans="36:45" ht="15">
      <c r="AJ428" s="26"/>
      <c r="AK428" s="26"/>
      <c r="AL428" s="26"/>
      <c r="AM428" s="26"/>
      <c r="AN428" s="26"/>
      <c r="AO428" s="26"/>
      <c r="AP428" s="26"/>
      <c r="AQ428" s="26"/>
      <c r="AR428" s="26"/>
      <c r="AS428" s="26"/>
    </row>
    <row r="429" spans="36:45" ht="15">
      <c r="AJ429" s="26"/>
      <c r="AK429" s="26"/>
      <c r="AL429" s="26"/>
      <c r="AM429" s="26"/>
      <c r="AN429" s="26"/>
      <c r="AO429" s="26"/>
      <c r="AP429" s="26"/>
      <c r="AQ429" s="26"/>
      <c r="AR429" s="26"/>
      <c r="AS429" s="26"/>
    </row>
  </sheetData>
  <sheetProtection password="8CDE" sheet="1" objects="1" scenarios="1" selectLockedCells="1"/>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4"/>
  <dimension ref="A1:EC787"/>
  <sheetViews>
    <sheetView windowProtection="1" showGridLines="0" tabSelected="1" topLeftCell="A409" workbookViewId="0">
      <selection activeCell="N418" sqref="N418:P418"/>
    </sheetView>
  </sheetViews>
  <sheetFormatPr defaultColWidth="10.140625" defaultRowHeight="14.45" customHeight="1"/>
  <cols>
    <col min="1" max="1" width="10.140625" style="54"/>
    <col min="2" max="4" width="10.140625" style="40"/>
    <col min="5" max="5" width="10.140625" style="40" customWidth="1"/>
    <col min="6" max="23" width="10.140625" style="40"/>
    <col min="24" max="26" width="10.140625" style="40" hidden="1" customWidth="1"/>
    <col min="27" max="27" width="16.140625" style="40" hidden="1" customWidth="1"/>
    <col min="28" max="28" width="15" style="40" hidden="1" customWidth="1"/>
    <col min="29" max="29" width="28" style="40" hidden="1" customWidth="1"/>
    <col min="30" max="30" width="14.7109375" style="40" hidden="1" customWidth="1"/>
    <col min="31" max="31" width="10.140625" style="40" hidden="1" customWidth="1"/>
    <col min="32" max="32" width="28.42578125" style="40" hidden="1" customWidth="1"/>
    <col min="33" max="33" width="79" style="40" hidden="1" customWidth="1"/>
    <col min="34" max="34" width="10.140625" style="40" hidden="1" customWidth="1"/>
    <col min="35" max="35" width="36.140625" style="40" hidden="1" customWidth="1"/>
    <col min="36" max="36" width="63.28515625" style="40" hidden="1" customWidth="1"/>
    <col min="37" max="37" width="14.140625" style="40" hidden="1" customWidth="1"/>
    <col min="38" max="38" width="15" style="40" hidden="1" customWidth="1"/>
    <col min="39" max="39" width="15.28515625" style="40" hidden="1" customWidth="1"/>
    <col min="40" max="40" width="15" style="40" hidden="1" customWidth="1"/>
    <col min="41" max="41" width="12.7109375" style="40" hidden="1" customWidth="1"/>
    <col min="42" max="42" width="17" style="40" hidden="1" customWidth="1"/>
    <col min="43" max="43" width="10.140625" style="70" hidden="1" customWidth="1"/>
    <col min="44" max="44" width="52" style="40" hidden="1" customWidth="1"/>
    <col min="45" max="45" width="46.28515625" style="40" hidden="1" customWidth="1"/>
    <col min="46" max="46" width="104.140625" style="40" hidden="1" customWidth="1"/>
    <col min="47" max="47" width="26.140625" style="40" hidden="1" customWidth="1"/>
    <col min="48" max="49" width="21" style="40" hidden="1" customWidth="1"/>
    <col min="50" max="50" width="19.28515625" style="40" hidden="1" customWidth="1"/>
    <col min="51" max="52" width="17.28515625" style="41" hidden="1" customWidth="1"/>
    <col min="53" max="53" width="21.85546875" style="59" hidden="1" customWidth="1"/>
    <col min="54" max="54" width="110.42578125" style="40" hidden="1" customWidth="1"/>
    <col min="55" max="56" width="14.7109375" style="40" hidden="1" customWidth="1"/>
    <col min="57" max="57" width="41.28515625" style="40" hidden="1" customWidth="1"/>
    <col min="58" max="58" width="38.85546875" style="40" hidden="1" customWidth="1"/>
    <col min="59" max="59" width="15" style="40" hidden="1" customWidth="1"/>
    <col min="60" max="60" width="22.28515625" style="40" hidden="1" customWidth="1"/>
    <col min="61" max="61" width="19.28515625" style="40" hidden="1" customWidth="1"/>
    <col min="62" max="62" width="20" style="40" hidden="1" customWidth="1"/>
    <col min="63" max="63" width="17" style="40" hidden="1" customWidth="1"/>
    <col min="64" max="64" width="22.140625" style="40" hidden="1" customWidth="1"/>
    <col min="65" max="65" width="17.7109375" style="40" hidden="1" customWidth="1"/>
    <col min="66" max="66" width="23" style="40" hidden="1" customWidth="1"/>
    <col min="67" max="71" width="10.140625" style="40" hidden="1" customWidth="1"/>
    <col min="72" max="72" width="16.7109375" style="40" hidden="1" customWidth="1"/>
    <col min="73" max="73" width="19.5703125" style="40" hidden="1" customWidth="1"/>
    <col min="74" max="74" width="33.28515625" style="40" hidden="1" customWidth="1"/>
    <col min="75" max="75" width="35" style="40" hidden="1" customWidth="1"/>
    <col min="76" max="76" width="23" style="40" hidden="1" customWidth="1"/>
    <col min="77" max="77" width="23.85546875" style="40" hidden="1" customWidth="1"/>
    <col min="78" max="78" width="23.42578125" style="40" hidden="1" customWidth="1"/>
    <col min="79" max="79" width="10.140625" style="40" hidden="1" customWidth="1"/>
    <col min="80" max="80" width="27.5703125" style="40" hidden="1" customWidth="1"/>
    <col min="81" max="85" width="10.140625" style="40" hidden="1" customWidth="1"/>
    <col min="86" max="86" width="14.28515625" style="40" hidden="1" customWidth="1"/>
    <col min="87" max="87" width="21.140625" style="40" hidden="1" customWidth="1"/>
    <col min="88" max="88" width="51" style="40" hidden="1" customWidth="1"/>
    <col min="89" max="91" width="10.140625" style="40" hidden="1" customWidth="1"/>
    <col min="92" max="92" width="14.7109375" style="40" hidden="1" customWidth="1"/>
    <col min="93" max="93" width="17.28515625" style="40" hidden="1" customWidth="1"/>
    <col min="94" max="94" width="22.85546875" style="40" hidden="1" customWidth="1"/>
    <col min="95" max="95" width="10.140625" style="40" hidden="1" customWidth="1"/>
    <col min="96" max="96" width="61.5703125" style="40" hidden="1" customWidth="1"/>
    <col min="97" max="97" width="30.42578125" style="40" hidden="1" customWidth="1"/>
    <col min="98" max="100" width="10.140625" style="40" hidden="1" customWidth="1"/>
    <col min="101" max="101" width="40.5703125" style="40" hidden="1" customWidth="1"/>
    <col min="102" max="102" width="20.42578125" style="40" hidden="1" customWidth="1"/>
    <col min="103" max="104" width="10.140625" style="40" hidden="1" customWidth="1"/>
    <col min="105" max="105" width="22.7109375" style="40" hidden="1" customWidth="1"/>
    <col min="106" max="133" width="10.140625" style="40" hidden="1" customWidth="1"/>
    <col min="134" max="146" width="10.140625" style="40" customWidth="1"/>
    <col min="147" max="16384" width="10.140625" style="40"/>
  </cols>
  <sheetData>
    <row r="1" spans="2:108" ht="15.75">
      <c r="AA1" s="30" t="s">
        <v>288</v>
      </c>
      <c r="AB1" s="30" t="s">
        <v>289</v>
      </c>
      <c r="AC1" s="30" t="s">
        <v>290</v>
      </c>
      <c r="AD1" s="31" t="s">
        <v>291</v>
      </c>
      <c r="AE1" s="31"/>
      <c r="AF1" s="31" t="s">
        <v>292</v>
      </c>
      <c r="AG1" s="31" t="s">
        <v>293</v>
      </c>
      <c r="AH1" s="32"/>
      <c r="AI1" s="30" t="s">
        <v>294</v>
      </c>
      <c r="AJ1" s="30" t="s">
        <v>295</v>
      </c>
      <c r="AK1" s="30" t="s">
        <v>296</v>
      </c>
      <c r="AL1" s="30" t="s">
        <v>297</v>
      </c>
      <c r="AM1" s="30" t="s">
        <v>298</v>
      </c>
      <c r="AN1" s="30" t="s">
        <v>299</v>
      </c>
      <c r="AO1" s="30" t="s">
        <v>300</v>
      </c>
      <c r="AP1" s="30" t="s">
        <v>301</v>
      </c>
      <c r="AQ1" s="33"/>
      <c r="AR1" s="30" t="s">
        <v>294</v>
      </c>
      <c r="AS1" s="30" t="s">
        <v>302</v>
      </c>
      <c r="AT1" s="30" t="s">
        <v>295</v>
      </c>
      <c r="AU1" s="30" t="s">
        <v>303</v>
      </c>
      <c r="AV1" s="30" t="s">
        <v>304</v>
      </c>
      <c r="AW1" s="30" t="s">
        <v>305</v>
      </c>
      <c r="AX1" s="30" t="s">
        <v>306</v>
      </c>
      <c r="AY1" s="34" t="s">
        <v>307</v>
      </c>
      <c r="AZ1" s="34" t="s">
        <v>308</v>
      </c>
      <c r="BA1" s="35"/>
      <c r="BB1" s="30" t="s">
        <v>309</v>
      </c>
      <c r="BC1" s="30" t="s">
        <v>310</v>
      </c>
      <c r="BD1" s="30" t="s">
        <v>305</v>
      </c>
      <c r="BE1" s="31" t="s">
        <v>311</v>
      </c>
      <c r="BF1" s="31" t="s">
        <v>312</v>
      </c>
      <c r="BG1" s="30" t="s">
        <v>307</v>
      </c>
      <c r="BH1" s="30" t="s">
        <v>308</v>
      </c>
      <c r="BI1" s="30" t="s">
        <v>313</v>
      </c>
      <c r="BJ1" s="30" t="s">
        <v>314</v>
      </c>
      <c r="BK1" s="30" t="s">
        <v>315</v>
      </c>
      <c r="BL1" s="30" t="s">
        <v>316</v>
      </c>
      <c r="BM1" s="30" t="s">
        <v>306</v>
      </c>
      <c r="BN1" s="30"/>
      <c r="BO1" s="30" t="s">
        <v>309</v>
      </c>
      <c r="BP1" s="30" t="s">
        <v>310</v>
      </c>
      <c r="BQ1" s="31" t="s">
        <v>312</v>
      </c>
      <c r="BT1" s="36" t="s">
        <v>317</v>
      </c>
      <c r="BU1" s="37" t="s">
        <v>318</v>
      </c>
      <c r="BV1" s="37" t="s">
        <v>319</v>
      </c>
      <c r="BW1" s="37" t="s">
        <v>320</v>
      </c>
      <c r="BX1" s="37" t="s">
        <v>321</v>
      </c>
      <c r="BY1" s="37" t="s">
        <v>322</v>
      </c>
      <c r="BZ1" s="37" t="s">
        <v>323</v>
      </c>
      <c r="CB1" s="37" t="s">
        <v>324</v>
      </c>
      <c r="CC1" s="37" t="s">
        <v>325</v>
      </c>
      <c r="CE1" s="37" t="s">
        <v>326</v>
      </c>
      <c r="CH1" s="37" t="s">
        <v>327</v>
      </c>
      <c r="CI1" s="37" t="s">
        <v>294</v>
      </c>
      <c r="CJ1" s="37" t="s">
        <v>302</v>
      </c>
      <c r="CK1" s="37" t="s">
        <v>328</v>
      </c>
      <c r="CN1" s="37" t="s">
        <v>329</v>
      </c>
      <c r="CO1" s="37" t="s">
        <v>330</v>
      </c>
      <c r="CP1" s="37" t="s">
        <v>331</v>
      </c>
      <c r="CR1" s="37" t="s">
        <v>332</v>
      </c>
      <c r="CS1" s="37" t="s">
        <v>333</v>
      </c>
      <c r="CW1" s="37" t="s">
        <v>334</v>
      </c>
      <c r="CX1" s="37" t="s">
        <v>335</v>
      </c>
      <c r="CY1" s="37" t="s">
        <v>336</v>
      </c>
      <c r="DA1" s="37" t="s">
        <v>337</v>
      </c>
      <c r="DB1" s="37" t="s">
        <v>338</v>
      </c>
      <c r="DD1" s="38" t="s">
        <v>339</v>
      </c>
    </row>
    <row r="2" spans="2:108" ht="23.25">
      <c r="B2" s="39" t="s">
        <v>340</v>
      </c>
      <c r="AD2" s="40">
        <f>ROW()</f>
        <v>2</v>
      </c>
      <c r="AF2" s="32" t="s">
        <v>341</v>
      </c>
      <c r="AG2" s="32" t="s">
        <v>342</v>
      </c>
      <c r="AI2" s="40" t="s">
        <v>343</v>
      </c>
      <c r="AJ2" s="40" t="s">
        <v>344</v>
      </c>
      <c r="AK2" s="40" t="b">
        <v>0</v>
      </c>
      <c r="AL2" s="40">
        <f>AD56</f>
        <v>56</v>
      </c>
      <c r="AM2" s="40" t="s">
        <v>81</v>
      </c>
      <c r="AN2" s="40">
        <f>AD60</f>
        <v>60</v>
      </c>
      <c r="AO2" s="40" t="s">
        <v>89</v>
      </c>
      <c r="AP2" s="40">
        <f>AD60</f>
        <v>60</v>
      </c>
      <c r="AR2" s="40" t="s">
        <v>343</v>
      </c>
      <c r="AS2" s="40" t="s">
        <v>345</v>
      </c>
      <c r="AT2" s="40" t="s">
        <v>346</v>
      </c>
      <c r="AU2" s="40">
        <v>0</v>
      </c>
      <c r="AV2" s="40" t="s">
        <v>81</v>
      </c>
      <c r="AW2" s="41" t="b">
        <v>0</v>
      </c>
      <c r="AY2" s="41" t="b">
        <v>0</v>
      </c>
      <c r="AZ2" s="41" t="b">
        <v>0</v>
      </c>
      <c r="BB2" s="40" t="s">
        <v>347</v>
      </c>
      <c r="BC2" s="40" t="s">
        <v>348</v>
      </c>
      <c r="BD2" s="41" t="b">
        <v>0</v>
      </c>
      <c r="BE2" s="40" t="str">
        <f>N12</f>
        <v>L45201GJ1985PLC008361</v>
      </c>
      <c r="BF2" s="40" t="str">
        <f>""&amp;N12</f>
        <v>L45201GJ1985PLC008361</v>
      </c>
      <c r="BG2" s="40" t="b">
        <v>0</v>
      </c>
      <c r="BH2" s="40" t="b">
        <v>0</v>
      </c>
      <c r="BK2" s="40" t="e">
        <f ca="1">_xlfn.FORMULATEXT(BE2)</f>
        <v>#N/A</v>
      </c>
      <c r="BL2" s="40" t="e">
        <f ca="1">_xlfn.FORMULATEXT(BE2)</f>
        <v>#N/A</v>
      </c>
      <c r="BO2" s="32" t="s">
        <v>349</v>
      </c>
      <c r="BP2" s="32" t="s">
        <v>348</v>
      </c>
      <c r="BQ2" s="32">
        <v>3</v>
      </c>
      <c r="BT2" s="40" t="s">
        <v>350</v>
      </c>
      <c r="BU2" s="40" t="s">
        <v>351</v>
      </c>
      <c r="BV2" s="40" t="s">
        <v>352</v>
      </c>
      <c r="BW2" s="40" t="s">
        <v>353</v>
      </c>
      <c r="BX2" s="40" t="s">
        <v>354</v>
      </c>
      <c r="BY2" s="40" t="s">
        <v>355</v>
      </c>
      <c r="BZ2" s="40" t="s">
        <v>356</v>
      </c>
      <c r="CB2" s="40" t="s">
        <v>353</v>
      </c>
      <c r="CC2" s="40" t="s">
        <v>350</v>
      </c>
      <c r="CE2" s="40" t="s">
        <v>357</v>
      </c>
      <c r="CH2" s="40" t="str">
        <f>ADDRESS(ROW(E115),COLUMN(E115),4)</f>
        <v>E115</v>
      </c>
      <c r="CI2" s="40" t="s">
        <v>358</v>
      </c>
      <c r="CJ2" s="40" t="s">
        <v>359</v>
      </c>
      <c r="CK2" s="42">
        <v>0</v>
      </c>
      <c r="CN2" s="40" t="s">
        <v>383</v>
      </c>
      <c r="CO2" s="40" t="s">
        <v>104</v>
      </c>
      <c r="CP2" s="40" t="s">
        <v>80</v>
      </c>
      <c r="CS2" s="40" t="s">
        <v>93</v>
      </c>
      <c r="CW2" s="43" t="s">
        <v>362</v>
      </c>
      <c r="CX2" s="40" t="s">
        <v>353</v>
      </c>
      <c r="CY2" s="40" t="s">
        <v>363</v>
      </c>
      <c r="DA2" s="40" t="s">
        <v>353</v>
      </c>
      <c r="DB2" s="40" t="s">
        <v>352</v>
      </c>
      <c r="DD2" s="40" t="s">
        <v>364</v>
      </c>
    </row>
    <row r="3" spans="2:108" ht="14.45" customHeight="1">
      <c r="B3" s="44" t="s">
        <v>365</v>
      </c>
      <c r="AD3" s="40">
        <f>ROW()</f>
        <v>3</v>
      </c>
      <c r="AF3" s="32" t="s">
        <v>366</v>
      </c>
      <c r="AG3" s="40" t="s">
        <v>367</v>
      </c>
      <c r="AI3" s="40" t="s">
        <v>368</v>
      </c>
      <c r="AJ3" s="40" t="s">
        <v>369</v>
      </c>
      <c r="AK3" s="40" t="b">
        <v>0</v>
      </c>
      <c r="AL3" s="40">
        <f>AD64</f>
        <v>64</v>
      </c>
      <c r="AM3" s="40" t="s">
        <v>81</v>
      </c>
      <c r="AN3" s="40">
        <f>AD65</f>
        <v>65</v>
      </c>
      <c r="AO3" s="40" t="s">
        <v>96</v>
      </c>
      <c r="AP3" s="40">
        <f>AD65</f>
        <v>65</v>
      </c>
      <c r="AR3" s="40" t="s">
        <v>343</v>
      </c>
      <c r="AS3" s="40" t="s">
        <v>370</v>
      </c>
      <c r="AT3" s="40" t="s">
        <v>346</v>
      </c>
      <c r="AU3" s="40">
        <v>0</v>
      </c>
      <c r="AV3" s="40" t="s">
        <v>83</v>
      </c>
      <c r="AW3" s="41" t="b">
        <v>0</v>
      </c>
      <c r="AY3" s="41" t="b">
        <v>1</v>
      </c>
      <c r="AZ3" s="41" t="b">
        <v>0</v>
      </c>
      <c r="BB3" s="40" t="s">
        <v>371</v>
      </c>
      <c r="BC3" s="40" t="s">
        <v>348</v>
      </c>
      <c r="BD3" s="41" t="b">
        <v>0</v>
      </c>
      <c r="BE3" s="40" t="str">
        <f>N14</f>
        <v>01/04/2025</v>
      </c>
      <c r="BF3" s="40" t="str">
        <f>""&amp;N14</f>
        <v>01/04/2025</v>
      </c>
      <c r="BG3" s="40" t="b">
        <v>0</v>
      </c>
      <c r="BH3" s="40" t="b">
        <v>0</v>
      </c>
      <c r="BK3" s="40" t="e">
        <f ca="1">_xlfn.FORMULATEXT(BE3)</f>
        <v>#N/A</v>
      </c>
      <c r="BL3" s="40" t="e">
        <f ca="1">_xlfn.FORMULATEXT(BE3)</f>
        <v>#N/A</v>
      </c>
      <c r="BO3" s="32" t="s">
        <v>372</v>
      </c>
      <c r="BP3" s="32" t="s">
        <v>348</v>
      </c>
      <c r="BQ3" s="32">
        <v>1305757</v>
      </c>
      <c r="BT3" s="40" t="s">
        <v>373</v>
      </c>
      <c r="BU3" s="40" t="s">
        <v>374</v>
      </c>
      <c r="BV3" s="40" t="s">
        <v>375</v>
      </c>
      <c r="BW3" s="40" t="s">
        <v>376</v>
      </c>
      <c r="BX3" s="40" t="s">
        <v>377</v>
      </c>
      <c r="BY3" s="40" t="s">
        <v>378</v>
      </c>
      <c r="BZ3" s="40" t="s">
        <v>379</v>
      </c>
      <c r="CB3" s="40" t="s">
        <v>357</v>
      </c>
      <c r="CC3" s="40" t="s">
        <v>373</v>
      </c>
      <c r="CE3" s="40" t="s">
        <v>380</v>
      </c>
      <c r="CH3" s="40" t="str">
        <f>ADDRESS(ROW(E116),COLUMN(E116),4)</f>
        <v>E116</v>
      </c>
      <c r="CI3" s="40" t="s">
        <v>358</v>
      </c>
      <c r="CJ3" s="40" t="s">
        <v>381</v>
      </c>
      <c r="CK3" s="42" t="s">
        <v>382</v>
      </c>
      <c r="CN3" s="40" t="s">
        <v>407</v>
      </c>
      <c r="CO3" s="40" t="s">
        <v>125</v>
      </c>
      <c r="CP3" s="40" t="s">
        <v>81</v>
      </c>
      <c r="CW3" s="43" t="s">
        <v>384</v>
      </c>
      <c r="CX3" s="40" t="s">
        <v>385</v>
      </c>
      <c r="CY3" s="40" t="s">
        <v>386</v>
      </c>
      <c r="DA3" s="40" t="s">
        <v>387</v>
      </c>
      <c r="DB3" s="40" t="s">
        <v>388</v>
      </c>
      <c r="DD3" s="45" t="s">
        <v>389</v>
      </c>
    </row>
    <row r="4" spans="2:108" ht="14.45" customHeight="1">
      <c r="B4" s="46" t="s">
        <v>390</v>
      </c>
      <c r="AD4" s="40">
        <f>ROW()</f>
        <v>4</v>
      </c>
      <c r="AF4" s="40" t="s">
        <v>391</v>
      </c>
      <c r="AG4" s="40" t="s">
        <v>392</v>
      </c>
      <c r="AI4" s="40" t="s">
        <v>393</v>
      </c>
      <c r="AJ4" s="40" t="s">
        <v>394</v>
      </c>
      <c r="AK4" s="40" t="b">
        <v>0</v>
      </c>
      <c r="AL4" s="40">
        <f>AD86</f>
        <v>86</v>
      </c>
      <c r="AM4" s="40" t="s">
        <v>81</v>
      </c>
      <c r="AN4" s="40">
        <f>AD101</f>
        <v>101</v>
      </c>
      <c r="AO4" s="40" t="s">
        <v>395</v>
      </c>
      <c r="AP4" s="40">
        <f>AD101</f>
        <v>101</v>
      </c>
      <c r="AR4" s="40" t="s">
        <v>343</v>
      </c>
      <c r="AS4" s="40" t="s">
        <v>396</v>
      </c>
      <c r="AT4" s="40" t="s">
        <v>346</v>
      </c>
      <c r="AU4" s="40">
        <v>0</v>
      </c>
      <c r="AV4" s="40" t="s">
        <v>86</v>
      </c>
      <c r="AW4" s="41" t="b">
        <v>0</v>
      </c>
      <c r="AY4" s="41" t="b">
        <v>1</v>
      </c>
      <c r="AZ4" s="41" t="b">
        <v>1</v>
      </c>
      <c r="BB4" s="40" t="s">
        <v>397</v>
      </c>
      <c r="BC4" s="40" t="s">
        <v>348</v>
      </c>
      <c r="BD4" s="41" t="b">
        <v>0</v>
      </c>
      <c r="BE4" s="40" t="str">
        <f>N16</f>
        <v>31/03/2026</v>
      </c>
      <c r="BF4" s="40" t="str">
        <f>""&amp;N16</f>
        <v>31/03/2026</v>
      </c>
      <c r="BG4" s="40" t="b">
        <v>0</v>
      </c>
      <c r="BH4" s="40" t="b">
        <v>0</v>
      </c>
      <c r="BK4" s="40" t="e">
        <f ca="1">_xlfn.FORMULATEXT(BE4)</f>
        <v>#N/A</v>
      </c>
      <c r="BL4" s="40" t="e">
        <f ca="1">_xlfn.FORMULATEXT(BE4)</f>
        <v>#N/A</v>
      </c>
      <c r="BO4" s="32" t="s">
        <v>398</v>
      </c>
      <c r="BP4" s="32" t="s">
        <v>348</v>
      </c>
      <c r="BQ4" s="32" t="s">
        <v>44</v>
      </c>
      <c r="BV4" s="40" t="s">
        <v>399</v>
      </c>
      <c r="BW4" s="40" t="s">
        <v>400</v>
      </c>
      <c r="BX4" s="40" t="s">
        <v>401</v>
      </c>
      <c r="BY4" s="40" t="s">
        <v>402</v>
      </c>
      <c r="BZ4" s="40" t="s">
        <v>403</v>
      </c>
      <c r="CB4" s="40" t="s">
        <v>376</v>
      </c>
      <c r="CC4" s="40" t="s">
        <v>404</v>
      </c>
      <c r="CE4" s="40" t="s">
        <v>405</v>
      </c>
      <c r="CH4" s="40" t="str">
        <f>ADDRESS(ROW(H115),COLUMN(H115),4)</f>
        <v>H115</v>
      </c>
      <c r="CI4" s="40" t="s">
        <v>358</v>
      </c>
      <c r="CJ4" s="40" t="s">
        <v>406</v>
      </c>
      <c r="CK4" s="40">
        <v>0</v>
      </c>
      <c r="CN4" s="40" t="s">
        <v>427</v>
      </c>
      <c r="CO4" s="40" t="s">
        <v>141</v>
      </c>
      <c r="CP4" s="40" t="s">
        <v>82</v>
      </c>
      <c r="CW4" s="43" t="s">
        <v>408</v>
      </c>
      <c r="CX4" s="40" t="s">
        <v>409</v>
      </c>
      <c r="CY4" s="40" t="s">
        <v>410</v>
      </c>
      <c r="DA4" s="40" t="s">
        <v>411</v>
      </c>
      <c r="DD4" s="47" t="s">
        <v>412</v>
      </c>
    </row>
    <row r="5" spans="2:108" ht="15">
      <c r="AD5" s="40">
        <f>ROW()</f>
        <v>5</v>
      </c>
      <c r="AF5" s="40" t="s">
        <v>413</v>
      </c>
      <c r="AG5" s="40" t="s">
        <v>414</v>
      </c>
      <c r="AI5" s="40" t="s">
        <v>415</v>
      </c>
      <c r="AJ5" s="40" t="s">
        <v>416</v>
      </c>
      <c r="AK5" s="40" t="b">
        <v>0</v>
      </c>
      <c r="AL5" s="40">
        <f>AD107</f>
        <v>107</v>
      </c>
      <c r="AM5" s="40" t="s">
        <v>81</v>
      </c>
      <c r="AN5" s="40">
        <f>AD108</f>
        <v>108</v>
      </c>
      <c r="AO5" s="40" t="s">
        <v>98</v>
      </c>
      <c r="AP5" s="40">
        <f>AD108</f>
        <v>108</v>
      </c>
      <c r="AR5" s="40" t="s">
        <v>368</v>
      </c>
      <c r="AS5" s="40" t="s">
        <v>417</v>
      </c>
      <c r="AT5" s="40" t="s">
        <v>418</v>
      </c>
      <c r="AU5" s="40">
        <v>0</v>
      </c>
      <c r="AV5" s="40" t="s">
        <v>81</v>
      </c>
      <c r="AW5" s="41" t="b">
        <v>0</v>
      </c>
      <c r="AY5" s="41" t="b">
        <v>1</v>
      </c>
      <c r="AZ5" s="41" t="b">
        <v>0</v>
      </c>
      <c r="BB5" s="40" t="s">
        <v>419</v>
      </c>
      <c r="BC5" s="40" t="s">
        <v>420</v>
      </c>
      <c r="BD5" s="41" t="b">
        <v>0</v>
      </c>
      <c r="BE5" s="40" t="str">
        <f>IF(AA18=1,"Y","N")</f>
        <v>Y</v>
      </c>
      <c r="BF5" s="40" t="str">
        <f>BE5</f>
        <v>Y</v>
      </c>
      <c r="BG5" s="40" t="b">
        <v>0</v>
      </c>
      <c r="BH5" s="40" t="b">
        <v>0</v>
      </c>
      <c r="BJ5" s="40">
        <f>AA18</f>
        <v>1</v>
      </c>
      <c r="BK5" s="40" t="e">
        <f ca="1">_xlfn.FORMULATEXT(BJ5)</f>
        <v>#N/A</v>
      </c>
      <c r="BL5" s="40" t="s">
        <v>421</v>
      </c>
      <c r="BO5" s="32" t="s">
        <v>422</v>
      </c>
      <c r="BP5" s="32" t="s">
        <v>348</v>
      </c>
      <c r="BQ5" s="32" t="s">
        <v>423</v>
      </c>
      <c r="BW5" s="40" t="s">
        <v>424</v>
      </c>
      <c r="BZ5" s="40" t="s">
        <v>425</v>
      </c>
      <c r="CB5" s="40" t="s">
        <v>400</v>
      </c>
      <c r="CH5" s="40" t="str">
        <f>ADDRESS(ROW(H116),COLUMN(H116),4)</f>
        <v>H116</v>
      </c>
      <c r="CI5" s="40" t="s">
        <v>358</v>
      </c>
      <c r="CJ5" s="40" t="s">
        <v>426</v>
      </c>
      <c r="CK5" s="42" t="s">
        <v>382</v>
      </c>
      <c r="CN5" s="40" t="s">
        <v>440</v>
      </c>
      <c r="CO5" s="40" t="s">
        <v>106</v>
      </c>
      <c r="CP5" s="40" t="s">
        <v>83</v>
      </c>
      <c r="CW5" s="43" t="s">
        <v>389</v>
      </c>
      <c r="CX5" s="40" t="s">
        <v>428</v>
      </c>
      <c r="DA5" s="40" t="s">
        <v>429</v>
      </c>
    </row>
    <row r="6" spans="2:108" ht="16.5" customHeight="1">
      <c r="B6" s="46" t="s">
        <v>430</v>
      </c>
      <c r="AD6" s="40">
        <f>ROW()</f>
        <v>6</v>
      </c>
      <c r="AF6" s="48" t="s">
        <v>431</v>
      </c>
      <c r="AG6" s="48" t="s">
        <v>432</v>
      </c>
      <c r="AI6" s="40" t="s">
        <v>358</v>
      </c>
      <c r="AJ6" s="40" t="s">
        <v>433</v>
      </c>
      <c r="AK6" s="40" t="b">
        <v>1</v>
      </c>
      <c r="AL6" s="40">
        <f>AD120</f>
        <v>120</v>
      </c>
      <c r="AM6" s="40" t="s">
        <v>81</v>
      </c>
      <c r="AN6" s="40">
        <f>AD124</f>
        <v>124</v>
      </c>
      <c r="AO6" s="40" t="s">
        <v>96</v>
      </c>
      <c r="AP6" s="40">
        <f>AD125</f>
        <v>125</v>
      </c>
      <c r="AR6" s="40" t="s">
        <v>368</v>
      </c>
      <c r="AS6" s="40" t="s">
        <v>434</v>
      </c>
      <c r="AT6" s="40" t="s">
        <v>418</v>
      </c>
      <c r="AU6" s="40">
        <v>0</v>
      </c>
      <c r="AV6" s="40" t="s">
        <v>85</v>
      </c>
      <c r="AW6" s="41" t="b">
        <v>0</v>
      </c>
      <c r="AY6" s="41" t="b">
        <v>1</v>
      </c>
      <c r="AZ6" s="41" t="b">
        <v>1</v>
      </c>
      <c r="BB6" s="40" t="s">
        <v>435</v>
      </c>
      <c r="BC6" s="40" t="s">
        <v>348</v>
      </c>
      <c r="BD6" s="41" t="b">
        <v>0</v>
      </c>
      <c r="BE6" s="40">
        <f>N20</f>
        <v>0</v>
      </c>
      <c r="BF6" s="40" t="str">
        <f>""&amp;N20</f>
        <v/>
      </c>
      <c r="BG6" s="40" t="b">
        <v>0</v>
      </c>
      <c r="BH6" s="40" t="b">
        <v>0</v>
      </c>
      <c r="BK6" s="40" t="e">
        <f ca="1">_xlfn.FORMULATEXT(BE6)</f>
        <v>#N/A</v>
      </c>
      <c r="BL6" s="40" t="e">
        <f ca="1">_xlfn.FORMULATEXT(BE6)</f>
        <v>#N/A</v>
      </c>
      <c r="BO6" s="1" t="s">
        <v>436</v>
      </c>
      <c r="BP6" s="32" t="s">
        <v>348</v>
      </c>
      <c r="BQ6" s="40">
        <v>23</v>
      </c>
      <c r="BW6" s="40" t="s">
        <v>437</v>
      </c>
      <c r="BZ6" s="40" t="s">
        <v>438</v>
      </c>
      <c r="CB6" s="40" t="s">
        <v>424</v>
      </c>
      <c r="CH6" s="40" t="str">
        <f>ADDRESS(ROW(K115),COLUMN(K115),4)</f>
        <v>K115</v>
      </c>
      <c r="CI6" s="40" t="s">
        <v>358</v>
      </c>
      <c r="CJ6" s="40" t="s">
        <v>439</v>
      </c>
      <c r="CK6" s="40">
        <v>0</v>
      </c>
      <c r="CN6" s="40" t="s">
        <v>449</v>
      </c>
      <c r="CO6" s="40" t="s">
        <v>127</v>
      </c>
      <c r="CP6" s="40" t="s">
        <v>84</v>
      </c>
      <c r="CX6" s="40" t="s">
        <v>424</v>
      </c>
    </row>
    <row r="7" spans="2:108" ht="15">
      <c r="AD7" s="40">
        <f>ROW()</f>
        <v>7</v>
      </c>
      <c r="AF7" s="40" t="s">
        <v>441</v>
      </c>
      <c r="AG7" s="40" t="s">
        <v>442</v>
      </c>
      <c r="AI7" s="40" t="s">
        <v>443</v>
      </c>
      <c r="AJ7" s="40" t="s">
        <v>444</v>
      </c>
      <c r="AK7" s="40" t="b">
        <v>1</v>
      </c>
      <c r="AL7" s="40">
        <f>AD134</f>
        <v>134</v>
      </c>
      <c r="AM7" s="40" t="s">
        <v>81</v>
      </c>
      <c r="AN7" s="40">
        <f>AD138</f>
        <v>138</v>
      </c>
      <c r="AO7" s="40" t="s">
        <v>96</v>
      </c>
      <c r="AP7" s="40">
        <f>AD139</f>
        <v>139</v>
      </c>
      <c r="AR7" s="40" t="s">
        <v>368</v>
      </c>
      <c r="AS7" s="40" t="s">
        <v>445</v>
      </c>
      <c r="AT7" s="40" t="s">
        <v>418</v>
      </c>
      <c r="AU7" s="40">
        <v>0</v>
      </c>
      <c r="AV7" s="40" t="s">
        <v>89</v>
      </c>
      <c r="AW7" s="41" t="b">
        <v>0</v>
      </c>
      <c r="AY7" s="41" t="b">
        <v>1</v>
      </c>
      <c r="AZ7" s="41" t="b">
        <v>1</v>
      </c>
      <c r="BB7" s="40" t="s">
        <v>446</v>
      </c>
      <c r="BC7" s="40" t="s">
        <v>348</v>
      </c>
      <c r="BD7" s="41" t="b">
        <v>0</v>
      </c>
      <c r="BE7" s="40" t="str">
        <f>F24</f>
        <v>PARSHWANATH CORPORATION LIMITED</v>
      </c>
      <c r="BF7" s="40" t="str">
        <f>""&amp;F24</f>
        <v>PARSHWANATH CORPORATION LIMITED</v>
      </c>
      <c r="BG7" s="40" t="b">
        <v>0</v>
      </c>
      <c r="BH7" s="40" t="b">
        <v>0</v>
      </c>
      <c r="BK7" s="40" t="e">
        <f ca="1">_xlfn.FORMULATEXT(BE7)</f>
        <v>#N/A</v>
      </c>
      <c r="BL7" s="40" t="e">
        <f ca="1">_xlfn.FORMULATEXT(BE7)</f>
        <v>#N/A</v>
      </c>
      <c r="BO7" s="1" t="s">
        <v>447</v>
      </c>
      <c r="BP7" s="32" t="s">
        <v>348</v>
      </c>
      <c r="BQ7" s="40">
        <v>110</v>
      </c>
      <c r="CB7" s="40" t="s">
        <v>437</v>
      </c>
      <c r="CH7" s="40" t="str">
        <f>ADDRESS(ROW(K116),COLUMN(K116),4)</f>
        <v>K116</v>
      </c>
      <c r="CI7" s="40" t="s">
        <v>358</v>
      </c>
      <c r="CJ7" s="40" t="s">
        <v>448</v>
      </c>
      <c r="CK7" s="42" t="s">
        <v>382</v>
      </c>
      <c r="CN7" s="40" t="s">
        <v>464</v>
      </c>
      <c r="CO7" s="40" t="s">
        <v>143</v>
      </c>
      <c r="CP7" s="40" t="s">
        <v>85</v>
      </c>
      <c r="CX7" s="40" t="s">
        <v>450</v>
      </c>
    </row>
    <row r="8" spans="2:108" ht="15">
      <c r="B8" s="49" t="s">
        <v>451</v>
      </c>
      <c r="AD8" s="40">
        <f>ROW()</f>
        <v>8</v>
      </c>
      <c r="AF8" s="40" t="s">
        <v>452</v>
      </c>
      <c r="AG8" s="40" t="s">
        <v>453</v>
      </c>
      <c r="AI8" s="40" t="s">
        <v>454</v>
      </c>
      <c r="AJ8" s="40" t="s">
        <v>455</v>
      </c>
      <c r="AK8" s="40" t="b">
        <v>0</v>
      </c>
      <c r="AL8" s="40">
        <f>AD206</f>
        <v>206</v>
      </c>
      <c r="AM8" s="40" t="s">
        <v>81</v>
      </c>
      <c r="AN8" s="40">
        <f>AD207</f>
        <v>207</v>
      </c>
      <c r="AO8" s="40" t="s">
        <v>96</v>
      </c>
      <c r="AP8" s="40">
        <f>AD207</f>
        <v>207</v>
      </c>
      <c r="AR8" s="40" t="s">
        <v>368</v>
      </c>
      <c r="AS8" s="40" t="s">
        <v>456</v>
      </c>
      <c r="AT8" s="40" t="s">
        <v>418</v>
      </c>
      <c r="AU8" s="40">
        <v>0</v>
      </c>
      <c r="AV8" s="40" t="s">
        <v>93</v>
      </c>
      <c r="AW8" s="41" t="b">
        <v>0</v>
      </c>
      <c r="AY8" s="41" t="b">
        <v>1</v>
      </c>
      <c r="AZ8" s="41" t="b">
        <v>0</v>
      </c>
      <c r="BB8" s="40" t="s">
        <v>457</v>
      </c>
      <c r="BC8" s="40" t="s">
        <v>458</v>
      </c>
      <c r="BD8" s="41" t="b">
        <v>0</v>
      </c>
      <c r="BE8" s="50"/>
      <c r="BG8" s="40" t="b">
        <v>0</v>
      </c>
      <c r="BH8" s="40" t="b">
        <v>0</v>
      </c>
      <c r="BK8" s="40" t="s">
        <v>460</v>
      </c>
      <c r="BL8" s="40" t="s">
        <v>460</v>
      </c>
      <c r="BO8" s="51" t="s">
        <v>461</v>
      </c>
      <c r="BP8" s="51" t="s">
        <v>348</v>
      </c>
      <c r="BQ8" s="51" t="s">
        <v>462</v>
      </c>
      <c r="CB8" s="40" t="s">
        <v>380</v>
      </c>
      <c r="CH8" s="40" t="str">
        <f>ADDRESS(ROW(N115),COLUMN(N115),4)</f>
        <v>N115</v>
      </c>
      <c r="CI8" s="40" t="s">
        <v>358</v>
      </c>
      <c r="CJ8" s="40" t="s">
        <v>463</v>
      </c>
      <c r="CK8" s="40">
        <v>0</v>
      </c>
      <c r="CN8" s="40" t="s">
        <v>472</v>
      </c>
      <c r="CO8" s="40" t="s">
        <v>157</v>
      </c>
      <c r="CP8" s="40" t="s">
        <v>86</v>
      </c>
      <c r="CX8" s="40" t="s">
        <v>380</v>
      </c>
    </row>
    <row r="9" spans="2:108" ht="15">
      <c r="AD9" s="40">
        <f>ROW()</f>
        <v>9</v>
      </c>
      <c r="AF9" s="40" t="s">
        <v>465</v>
      </c>
      <c r="AG9" s="40" t="s">
        <v>466</v>
      </c>
      <c r="AI9" s="40" t="s">
        <v>467</v>
      </c>
      <c r="AJ9" s="40" t="s">
        <v>468</v>
      </c>
      <c r="AK9" s="40" t="b">
        <v>0</v>
      </c>
      <c r="AL9" s="40">
        <f>AD210</f>
        <v>210</v>
      </c>
      <c r="AM9" s="40" t="s">
        <v>81</v>
      </c>
      <c r="AN9" s="40">
        <f>AD211</f>
        <v>211</v>
      </c>
      <c r="AO9" s="40" t="s">
        <v>98</v>
      </c>
      <c r="AP9" s="40">
        <f>AD211</f>
        <v>211</v>
      </c>
      <c r="AR9" s="40" t="s">
        <v>393</v>
      </c>
      <c r="AS9" s="40" t="s">
        <v>345</v>
      </c>
      <c r="AT9" s="40" t="s">
        <v>469</v>
      </c>
      <c r="AU9" s="40">
        <v>0</v>
      </c>
      <c r="AV9" s="40" t="s">
        <v>81</v>
      </c>
      <c r="AW9" s="41" t="b">
        <v>0</v>
      </c>
      <c r="AY9" s="41" t="b">
        <v>0</v>
      </c>
      <c r="AZ9" s="41" t="b">
        <v>0</v>
      </c>
      <c r="BB9" s="40" t="s">
        <v>470</v>
      </c>
      <c r="BC9" s="40" t="s">
        <v>348</v>
      </c>
      <c r="BD9" s="41" t="b">
        <v>0</v>
      </c>
      <c r="BE9" s="42" t="str">
        <f>F26</f>
        <v>23.08</v>
      </c>
      <c r="BF9" s="40" t="str">
        <f>""&amp;F26</f>
        <v>23.08</v>
      </c>
      <c r="BG9" s="40" t="b">
        <v>1</v>
      </c>
      <c r="BH9" s="40" t="b">
        <v>1</v>
      </c>
      <c r="BK9" s="40" t="e">
        <f ca="1">_xlfn.FORMULATEXT(BE9)</f>
        <v>#N/A</v>
      </c>
      <c r="BL9" s="40" t="e">
        <f ca="1">_xlfn.FORMULATEXT(BE9)</f>
        <v>#N/A</v>
      </c>
      <c r="CB9" s="40" t="s">
        <v>405</v>
      </c>
      <c r="CH9" s="40" t="str">
        <f>ADDRESS(ROW(N116),COLUMN(N116),4)</f>
        <v>N116</v>
      </c>
      <c r="CI9" s="40" t="s">
        <v>358</v>
      </c>
      <c r="CJ9" s="40" t="s">
        <v>471</v>
      </c>
      <c r="CK9" s="42" t="s">
        <v>382</v>
      </c>
      <c r="CN9" s="40" t="s">
        <v>480</v>
      </c>
      <c r="CO9" s="40" t="s">
        <v>167</v>
      </c>
      <c r="CP9" s="40" t="s">
        <v>87</v>
      </c>
      <c r="CX9" s="40" t="s">
        <v>405</v>
      </c>
    </row>
    <row r="10" spans="2:108" ht="15">
      <c r="B10" s="52" t="s">
        <v>473</v>
      </c>
      <c r="AD10" s="40">
        <f>ROW()</f>
        <v>10</v>
      </c>
      <c r="AF10" s="40" t="s">
        <v>474</v>
      </c>
      <c r="AG10" s="40" t="s">
        <v>475</v>
      </c>
      <c r="AI10" s="40" t="s">
        <v>476</v>
      </c>
      <c r="AJ10" s="40" t="s">
        <v>477</v>
      </c>
      <c r="AK10" s="40" t="b">
        <v>0</v>
      </c>
      <c r="AL10" s="40">
        <f>AD218</f>
        <v>218</v>
      </c>
      <c r="AM10" s="40" t="s">
        <v>81</v>
      </c>
      <c r="AN10" s="40">
        <f>AD219</f>
        <v>219</v>
      </c>
      <c r="AO10" s="40" t="s">
        <v>96</v>
      </c>
      <c r="AP10" s="40">
        <f>AD219</f>
        <v>219</v>
      </c>
      <c r="AR10" s="40" t="s">
        <v>393</v>
      </c>
      <c r="AS10" s="40" t="s">
        <v>478</v>
      </c>
      <c r="AT10" s="40" t="s">
        <v>469</v>
      </c>
      <c r="AU10" s="40">
        <v>0</v>
      </c>
      <c r="AV10" s="40" t="s">
        <v>83</v>
      </c>
      <c r="AW10" s="41" t="b">
        <v>0</v>
      </c>
      <c r="AY10" s="41" t="b">
        <v>1</v>
      </c>
      <c r="AZ10" s="41" t="b">
        <v>0</v>
      </c>
      <c r="BB10" s="40" t="s">
        <v>479</v>
      </c>
      <c r="BC10" s="40" t="s">
        <v>348</v>
      </c>
      <c r="BD10" s="41" t="b">
        <v>0</v>
      </c>
      <c r="BE10" s="40" t="str">
        <f>F27</f>
        <v>72.56</v>
      </c>
      <c r="BF10" s="40" t="str">
        <f>""&amp;F27</f>
        <v>72.56</v>
      </c>
      <c r="BG10" s="40" t="b">
        <v>1</v>
      </c>
      <c r="BH10" s="40" t="b">
        <v>1</v>
      </c>
      <c r="BK10" s="40" t="e">
        <f ca="1">_xlfn.FORMULATEXT(BE10)</f>
        <v>#N/A</v>
      </c>
      <c r="BL10" s="40" t="e">
        <f ca="1">_xlfn.FORMULATEXT(BE10)</f>
        <v>#N/A</v>
      </c>
      <c r="CB10" s="40" t="s">
        <v>352</v>
      </c>
      <c r="CH10" s="40" t="str">
        <f>ADDRESS(ROW(E129),COLUMN(E129),4)</f>
        <v>E129</v>
      </c>
      <c r="CI10" s="40" t="s">
        <v>443</v>
      </c>
      <c r="CJ10" s="40" t="s">
        <v>359</v>
      </c>
      <c r="CK10" s="40">
        <v>0</v>
      </c>
      <c r="CN10" s="40" t="s">
        <v>487</v>
      </c>
      <c r="CO10" s="40" t="s">
        <v>107</v>
      </c>
      <c r="CP10" s="40" t="s">
        <v>88</v>
      </c>
      <c r="CX10" s="40" t="s">
        <v>352</v>
      </c>
    </row>
    <row r="11" spans="2:108" ht="15">
      <c r="AD11" s="40">
        <f>ROW()</f>
        <v>11</v>
      </c>
      <c r="AF11" s="40" t="s">
        <v>481</v>
      </c>
      <c r="AG11" s="40" t="s">
        <v>482</v>
      </c>
      <c r="AI11" s="40" t="s">
        <v>483</v>
      </c>
      <c r="AJ11" s="40" t="s">
        <v>484</v>
      </c>
      <c r="AK11" s="40" t="b">
        <v>0</v>
      </c>
      <c r="AL11" s="40">
        <f>AD222</f>
        <v>222</v>
      </c>
      <c r="AM11" s="40" t="s">
        <v>81</v>
      </c>
      <c r="AN11" s="40">
        <f>AD223</f>
        <v>223</v>
      </c>
      <c r="AO11" s="40" t="s">
        <v>98</v>
      </c>
      <c r="AP11" s="40">
        <f>AD223</f>
        <v>223</v>
      </c>
      <c r="AR11" s="40" t="s">
        <v>393</v>
      </c>
      <c r="AS11" s="40" t="s">
        <v>485</v>
      </c>
      <c r="AT11" s="40" t="s">
        <v>469</v>
      </c>
      <c r="AU11" s="40">
        <v>0</v>
      </c>
      <c r="AV11" s="40" t="s">
        <v>86</v>
      </c>
      <c r="AW11" s="41" t="b">
        <v>0</v>
      </c>
      <c r="AY11" s="41" t="b">
        <v>1</v>
      </c>
      <c r="AZ11" s="41" t="b">
        <v>1</v>
      </c>
      <c r="BB11" s="40" t="s">
        <v>486</v>
      </c>
      <c r="BC11" s="40" t="s">
        <v>348</v>
      </c>
      <c r="BD11" s="41" t="b">
        <v>0</v>
      </c>
      <c r="BE11" s="40" t="str">
        <f>J24</f>
        <v>PARSHWANATH CORPORATION LIMITED</v>
      </c>
      <c r="BF11" s="40" t="str">
        <f>""&amp;J24</f>
        <v>PARSHWANATH CORPORATION LIMITED</v>
      </c>
      <c r="BG11" s="40" t="b">
        <v>1</v>
      </c>
      <c r="BH11" s="40" t="b">
        <v>0</v>
      </c>
      <c r="BK11" s="40" t="e">
        <f ca="1">_xlfn.FORMULATEXT(BE11)</f>
        <v>#N/A</v>
      </c>
      <c r="BL11" s="40" t="e">
        <f ca="1">_xlfn.FORMULATEXT(BE11)</f>
        <v>#N/A</v>
      </c>
      <c r="CB11" s="40" t="s">
        <v>375</v>
      </c>
      <c r="CH11" s="40" t="str">
        <f>ADDRESS(ROW(E130),COLUMN(E130),4)</f>
        <v>E130</v>
      </c>
      <c r="CI11" s="40" t="s">
        <v>443</v>
      </c>
      <c r="CJ11" s="40" t="s">
        <v>381</v>
      </c>
      <c r="CK11" s="42" t="s">
        <v>382</v>
      </c>
      <c r="CN11" s="40" t="s">
        <v>497</v>
      </c>
      <c r="CO11" s="40" t="s">
        <v>128</v>
      </c>
      <c r="CP11" s="40" t="s">
        <v>89</v>
      </c>
      <c r="CX11" s="40" t="s">
        <v>375</v>
      </c>
    </row>
    <row r="12" spans="2:108" ht="15">
      <c r="B12" s="46" t="s">
        <v>488</v>
      </c>
      <c r="N12" s="210" t="s">
        <v>489</v>
      </c>
      <c r="O12" s="211"/>
      <c r="P12" s="212"/>
      <c r="AD12" s="40">
        <f>ROW()</f>
        <v>12</v>
      </c>
      <c r="AF12" s="40" t="s">
        <v>490</v>
      </c>
      <c r="AG12" s="40" t="s">
        <v>491</v>
      </c>
      <c r="AI12" s="40" t="s">
        <v>492</v>
      </c>
      <c r="AJ12" s="40" t="s">
        <v>493</v>
      </c>
      <c r="AK12" s="40" t="b">
        <v>0</v>
      </c>
      <c r="AL12" s="40">
        <f>AD230</f>
        <v>230</v>
      </c>
      <c r="AM12" s="40" t="s">
        <v>81</v>
      </c>
      <c r="AN12" s="40">
        <f>AD231</f>
        <v>231</v>
      </c>
      <c r="AO12" s="40" t="s">
        <v>96</v>
      </c>
      <c r="AP12" s="40">
        <f>AD231</f>
        <v>231</v>
      </c>
      <c r="AR12" s="40" t="s">
        <v>393</v>
      </c>
      <c r="AS12" s="40" t="s">
        <v>494</v>
      </c>
      <c r="AT12" s="40" t="s">
        <v>469</v>
      </c>
      <c r="AU12" s="40">
        <v>0</v>
      </c>
      <c r="AV12" s="40" t="s">
        <v>90</v>
      </c>
      <c r="AW12" s="41" t="b">
        <v>0</v>
      </c>
      <c r="AY12" s="41" t="b">
        <v>1</v>
      </c>
      <c r="AZ12" s="41" t="b">
        <v>0</v>
      </c>
      <c r="BB12" s="40" t="s">
        <v>495</v>
      </c>
      <c r="BC12" s="40" t="s">
        <v>458</v>
      </c>
      <c r="BD12" s="41" t="b">
        <v>0</v>
      </c>
      <c r="BG12" s="40" t="b">
        <v>0</v>
      </c>
      <c r="BH12" s="40" t="b">
        <v>0</v>
      </c>
      <c r="BK12" s="40" t="s">
        <v>460</v>
      </c>
      <c r="BL12" s="40" t="s">
        <v>460</v>
      </c>
      <c r="CB12" s="40" t="s">
        <v>399</v>
      </c>
      <c r="CH12" s="40" t="str">
        <f>ADDRESS(ROW(H129),COLUMN(H129),4)</f>
        <v>H129</v>
      </c>
      <c r="CI12" s="40" t="s">
        <v>443</v>
      </c>
      <c r="CJ12" s="40" t="s">
        <v>406</v>
      </c>
      <c r="CK12" s="40">
        <v>0</v>
      </c>
      <c r="CN12" s="40" t="s">
        <v>504</v>
      </c>
      <c r="CO12" s="40" t="s">
        <v>144</v>
      </c>
      <c r="CP12" s="40" t="s">
        <v>90</v>
      </c>
      <c r="CX12" s="40" t="s">
        <v>399</v>
      </c>
    </row>
    <row r="13" spans="2:108" ht="15">
      <c r="AD13" s="40">
        <f>ROW()</f>
        <v>13</v>
      </c>
      <c r="AF13" s="40" t="s">
        <v>498</v>
      </c>
      <c r="AG13" s="40" t="s">
        <v>499</v>
      </c>
      <c r="AI13" s="40" t="s">
        <v>500</v>
      </c>
      <c r="AJ13" s="40" t="s">
        <v>501</v>
      </c>
      <c r="AK13" s="40" t="b">
        <v>0</v>
      </c>
      <c r="AL13" s="40">
        <f>AD234</f>
        <v>234</v>
      </c>
      <c r="AM13" s="40" t="s">
        <v>81</v>
      </c>
      <c r="AN13" s="40">
        <f>AD235</f>
        <v>235</v>
      </c>
      <c r="AO13" s="40" t="s">
        <v>98</v>
      </c>
      <c r="AP13" s="40">
        <f>AD235</f>
        <v>235</v>
      </c>
      <c r="AR13" s="40" t="s">
        <v>393</v>
      </c>
      <c r="AS13" s="40" t="s">
        <v>502</v>
      </c>
      <c r="AT13" s="40" t="s">
        <v>469</v>
      </c>
      <c r="AU13" s="40">
        <v>0</v>
      </c>
      <c r="AV13" s="40" t="s">
        <v>93</v>
      </c>
      <c r="AW13" s="41" t="b">
        <v>0</v>
      </c>
      <c r="AY13" s="41" t="b">
        <v>1</v>
      </c>
      <c r="AZ13" s="41" t="b">
        <v>1</v>
      </c>
      <c r="BB13" s="40" t="s">
        <v>503</v>
      </c>
      <c r="BC13" s="40" t="s">
        <v>348</v>
      </c>
      <c r="BD13" s="41" t="b">
        <v>0</v>
      </c>
      <c r="BE13" s="40" t="str">
        <f>J26</f>
        <v>23.08</v>
      </c>
      <c r="BF13" s="40" t="str">
        <f>""&amp;J26</f>
        <v>23.08</v>
      </c>
      <c r="BG13" s="40" t="b">
        <v>1</v>
      </c>
      <c r="BH13" s="40" t="b">
        <v>0</v>
      </c>
      <c r="BK13" s="40" t="e">
        <f t="shared" ref="BK13:BK22" ca="1" si="0">_xlfn.FORMULATEXT(BE13)</f>
        <v>#N/A</v>
      </c>
      <c r="BL13" s="40" t="e">
        <f t="shared" ref="BL13:BL22" ca="1" si="1">_xlfn.FORMULATEXT(BE13)</f>
        <v>#N/A</v>
      </c>
      <c r="CH13" s="40" t="str">
        <f>ADDRESS(ROW(H130),COLUMN(H130),4)</f>
        <v>H130</v>
      </c>
      <c r="CI13" s="40" t="s">
        <v>443</v>
      </c>
      <c r="CJ13" s="40" t="s">
        <v>426</v>
      </c>
      <c r="CK13" s="42" t="s">
        <v>382</v>
      </c>
      <c r="CN13" s="40" t="s">
        <v>513</v>
      </c>
      <c r="CO13" s="40" t="s">
        <v>158</v>
      </c>
      <c r="CP13" s="40" t="s">
        <v>91</v>
      </c>
    </row>
    <row r="14" spans="2:108" ht="15">
      <c r="B14" s="46" t="s">
        <v>505</v>
      </c>
      <c r="N14" s="210" t="s">
        <v>506</v>
      </c>
      <c r="O14" s="211"/>
      <c r="P14" s="212"/>
      <c r="AD14" s="40">
        <f>ROW()</f>
        <v>14</v>
      </c>
      <c r="AF14" s="40" t="s">
        <v>507</v>
      </c>
      <c r="AG14" s="40" t="s">
        <v>508</v>
      </c>
      <c r="AI14" s="40" t="s">
        <v>509</v>
      </c>
      <c r="AJ14" s="40" t="s">
        <v>510</v>
      </c>
      <c r="AK14" s="40" t="b">
        <v>0</v>
      </c>
      <c r="AL14" s="40">
        <f>AD248</f>
        <v>248</v>
      </c>
      <c r="AM14" s="40" t="s">
        <v>81</v>
      </c>
      <c r="AN14" s="40">
        <f>AD268</f>
        <v>268</v>
      </c>
      <c r="AO14" s="40" t="s">
        <v>96</v>
      </c>
      <c r="AP14" s="40">
        <f>AD268</f>
        <v>268</v>
      </c>
      <c r="AR14" s="40" t="s">
        <v>393</v>
      </c>
      <c r="AS14" s="40" t="s">
        <v>511</v>
      </c>
      <c r="AT14" s="40" t="s">
        <v>469</v>
      </c>
      <c r="AU14" s="40">
        <v>0</v>
      </c>
      <c r="AV14" s="40" t="s">
        <v>97</v>
      </c>
      <c r="AW14" s="41" t="b">
        <v>1</v>
      </c>
      <c r="AY14" s="41" t="b">
        <v>1</v>
      </c>
      <c r="AZ14" s="41" t="b">
        <v>0</v>
      </c>
      <c r="BB14" s="40" t="s">
        <v>512</v>
      </c>
      <c r="BC14" s="40" t="s">
        <v>348</v>
      </c>
      <c r="BD14" s="41" t="b">
        <v>0</v>
      </c>
      <c r="BE14" s="40" t="str">
        <f>J27</f>
        <v>72.56</v>
      </c>
      <c r="BF14" s="40" t="str">
        <f>""&amp;J27</f>
        <v>72.56</v>
      </c>
      <c r="BG14" s="40" t="b">
        <v>1</v>
      </c>
      <c r="BH14" s="40" t="b">
        <v>0</v>
      </c>
      <c r="BK14" s="40" t="e">
        <f t="shared" ca="1" si="0"/>
        <v>#N/A</v>
      </c>
      <c r="BL14" s="40" t="e">
        <f t="shared" ca="1" si="1"/>
        <v>#N/A</v>
      </c>
      <c r="CH14" s="40" t="str">
        <f>ADDRESS(ROW(K129),COLUMN(K129),4)</f>
        <v>K129</v>
      </c>
      <c r="CI14" s="40" t="s">
        <v>443</v>
      </c>
      <c r="CJ14" s="40" t="s">
        <v>439</v>
      </c>
      <c r="CK14" s="40">
        <v>0</v>
      </c>
      <c r="CN14" s="40" t="s">
        <v>520</v>
      </c>
      <c r="CO14" s="40" t="s">
        <v>168</v>
      </c>
      <c r="CP14" s="40" t="s">
        <v>92</v>
      </c>
    </row>
    <row r="15" spans="2:108" ht="15">
      <c r="AD15" s="40">
        <f>ROW()</f>
        <v>15</v>
      </c>
      <c r="AF15" s="40" t="s">
        <v>514</v>
      </c>
      <c r="AG15" s="40" t="s">
        <v>515</v>
      </c>
      <c r="AI15" s="40" t="s">
        <v>516</v>
      </c>
      <c r="AJ15" s="40" t="s">
        <v>517</v>
      </c>
      <c r="AK15" s="40" t="b">
        <v>0</v>
      </c>
      <c r="AL15" s="40">
        <f>AD340</f>
        <v>340</v>
      </c>
      <c r="AM15" s="40" t="s">
        <v>81</v>
      </c>
      <c r="AN15" s="40">
        <f>AD365</f>
        <v>365</v>
      </c>
      <c r="AO15" s="40" t="s">
        <v>395</v>
      </c>
      <c r="AP15" s="40">
        <f>AD365</f>
        <v>365</v>
      </c>
      <c r="AR15" s="40" t="s">
        <v>415</v>
      </c>
      <c r="AS15" s="40" t="s">
        <v>345</v>
      </c>
      <c r="AT15" s="40" t="s">
        <v>518</v>
      </c>
      <c r="AU15" s="40">
        <v>0</v>
      </c>
      <c r="AV15" s="40" t="s">
        <v>81</v>
      </c>
      <c r="AW15" s="41" t="b">
        <v>0</v>
      </c>
      <c r="AY15" s="41" t="b">
        <v>1</v>
      </c>
      <c r="AZ15" s="41" t="b">
        <v>1</v>
      </c>
      <c r="BB15" s="40" t="s">
        <v>519</v>
      </c>
      <c r="BC15" s="40" t="s">
        <v>348</v>
      </c>
      <c r="BD15" s="41" t="b">
        <v>0</v>
      </c>
      <c r="BE15" s="40" t="str">
        <f>N29</f>
        <v>AAACP9020A</v>
      </c>
      <c r="BF15" s="40" t="str">
        <f>""&amp;N29</f>
        <v>AAACP9020A</v>
      </c>
      <c r="BG15" s="40" t="b">
        <v>0</v>
      </c>
      <c r="BH15" s="40" t="b">
        <v>0</v>
      </c>
      <c r="BK15" s="40" t="e">
        <f t="shared" ca="1" si="0"/>
        <v>#N/A</v>
      </c>
      <c r="BL15" s="40" t="e">
        <f t="shared" ca="1" si="1"/>
        <v>#N/A</v>
      </c>
      <c r="CH15" s="40" t="str">
        <f>ADDRESS(ROW(K130),COLUMN(K130),4)</f>
        <v>K130</v>
      </c>
      <c r="CI15" s="40" t="s">
        <v>443</v>
      </c>
      <c r="CJ15" s="40" t="s">
        <v>448</v>
      </c>
      <c r="CK15" s="42" t="s">
        <v>382</v>
      </c>
      <c r="CN15" s="40" t="s">
        <v>529</v>
      </c>
      <c r="CO15" s="40" t="s">
        <v>175</v>
      </c>
      <c r="CP15" s="40" t="s">
        <v>93</v>
      </c>
    </row>
    <row r="16" spans="2:108" ht="15">
      <c r="B16" s="46" t="s">
        <v>521</v>
      </c>
      <c r="N16" s="210" t="s">
        <v>496</v>
      </c>
      <c r="O16" s="211"/>
      <c r="P16" s="212"/>
      <c r="AD16" s="40">
        <f>ROW()</f>
        <v>16</v>
      </c>
      <c r="AF16" s="40" t="s">
        <v>523</v>
      </c>
      <c r="AG16" s="40" t="s">
        <v>524</v>
      </c>
      <c r="AI16" s="40" t="s">
        <v>525</v>
      </c>
      <c r="AJ16" s="40" t="s">
        <v>526</v>
      </c>
      <c r="AK16" s="40" t="b">
        <v>0</v>
      </c>
      <c r="AL16" s="40">
        <f>AD191</f>
        <v>191</v>
      </c>
      <c r="AM16" s="40" t="s">
        <v>81</v>
      </c>
      <c r="AN16" s="40">
        <f>AD192</f>
        <v>192</v>
      </c>
      <c r="AO16" s="40" t="s">
        <v>96</v>
      </c>
      <c r="AP16" s="40">
        <f>AD192</f>
        <v>192</v>
      </c>
      <c r="AR16" s="40" t="s">
        <v>415</v>
      </c>
      <c r="AS16" s="40" t="s">
        <v>527</v>
      </c>
      <c r="AT16" s="40" t="s">
        <v>518</v>
      </c>
      <c r="AU16" s="40">
        <v>0</v>
      </c>
      <c r="AV16" s="40" t="s">
        <v>83</v>
      </c>
      <c r="AW16" s="41" t="b">
        <v>0</v>
      </c>
      <c r="AY16" s="41" t="b">
        <v>1</v>
      </c>
      <c r="AZ16" s="41" t="b">
        <v>0</v>
      </c>
      <c r="BB16" s="40" t="s">
        <v>528</v>
      </c>
      <c r="BC16" s="40" t="s">
        <v>348</v>
      </c>
      <c r="BD16" s="41" t="b">
        <v>0</v>
      </c>
      <c r="BE16" s="40" t="str">
        <f>N31</f>
        <v>*****arshwanath.co.in</v>
      </c>
      <c r="BF16" s="40" t="str">
        <f>""&amp;N31</f>
        <v>*****arshwanath.co.in</v>
      </c>
      <c r="BG16" s="40" t="b">
        <v>0</v>
      </c>
      <c r="BH16" s="40" t="b">
        <v>0</v>
      </c>
      <c r="BK16" s="40" t="e">
        <f t="shared" ca="1" si="0"/>
        <v>#N/A</v>
      </c>
      <c r="BL16" s="40" t="e">
        <f t="shared" ca="1" si="1"/>
        <v>#N/A</v>
      </c>
      <c r="CH16" s="40" t="str">
        <f>ADDRESS(ROW(N129),COLUMN(N129),4)</f>
        <v>N129</v>
      </c>
      <c r="CI16" s="40" t="s">
        <v>443</v>
      </c>
      <c r="CJ16" s="40" t="s">
        <v>463</v>
      </c>
      <c r="CK16" s="40">
        <v>0</v>
      </c>
      <c r="CN16" s="40" t="s">
        <v>537</v>
      </c>
      <c r="CO16" s="40" t="s">
        <v>182</v>
      </c>
      <c r="CP16" s="40" t="s">
        <v>94</v>
      </c>
    </row>
    <row r="17" spans="2:94" ht="15">
      <c r="AD17" s="40">
        <f>ROW()</f>
        <v>17</v>
      </c>
      <c r="AF17" s="40" t="s">
        <v>530</v>
      </c>
      <c r="AG17" s="40" t="s">
        <v>531</v>
      </c>
      <c r="AI17" s="40" t="s">
        <v>532</v>
      </c>
      <c r="AJ17" s="40" t="s">
        <v>533</v>
      </c>
      <c r="AK17" s="40" t="b">
        <v>0</v>
      </c>
      <c r="AL17" s="40">
        <f>AD453</f>
        <v>453</v>
      </c>
      <c r="AM17" s="40" t="s">
        <v>81</v>
      </c>
      <c r="AN17" s="40">
        <f>AD458</f>
        <v>458</v>
      </c>
      <c r="AO17" s="40" t="s">
        <v>534</v>
      </c>
      <c r="AP17" s="40">
        <f>AD458</f>
        <v>458</v>
      </c>
      <c r="AR17" s="40" t="s">
        <v>415</v>
      </c>
      <c r="AS17" s="40" t="s">
        <v>535</v>
      </c>
      <c r="AT17" s="40" t="s">
        <v>518</v>
      </c>
      <c r="AU17" s="40">
        <v>0</v>
      </c>
      <c r="AV17" s="40" t="s">
        <v>86</v>
      </c>
      <c r="AW17" s="41" t="b">
        <v>0</v>
      </c>
      <c r="AY17" s="41" t="b">
        <v>1</v>
      </c>
      <c r="AZ17" s="41" t="b">
        <v>0</v>
      </c>
      <c r="BB17" s="40" t="s">
        <v>536</v>
      </c>
      <c r="BC17" s="40" t="s">
        <v>348</v>
      </c>
      <c r="BD17" s="41" t="b">
        <v>0</v>
      </c>
      <c r="BE17" s="40" t="str">
        <f>N33</f>
        <v>07927540647</v>
      </c>
      <c r="BF17" s="40" t="str">
        <f>""&amp;N33</f>
        <v>07927540647</v>
      </c>
      <c r="BG17" s="40" t="b">
        <v>0</v>
      </c>
      <c r="BH17" s="40" t="b">
        <v>0</v>
      </c>
      <c r="BK17" s="40" t="e">
        <f t="shared" ca="1" si="0"/>
        <v>#N/A</v>
      </c>
      <c r="BL17" s="40" t="e">
        <f t="shared" ca="1" si="1"/>
        <v>#N/A</v>
      </c>
      <c r="CH17" s="40" t="str">
        <f>ADDRESS(ROW(N130),COLUMN(N130),4)</f>
        <v>N130</v>
      </c>
      <c r="CI17" s="40" t="s">
        <v>443</v>
      </c>
      <c r="CJ17" s="40" t="s">
        <v>471</v>
      </c>
      <c r="CK17" s="42" t="s">
        <v>382</v>
      </c>
      <c r="CN17" s="40" t="s">
        <v>546</v>
      </c>
      <c r="CO17" s="40" t="s">
        <v>187</v>
      </c>
      <c r="CP17" s="40" t="s">
        <v>95</v>
      </c>
    </row>
    <row r="18" spans="2:94" ht="15">
      <c r="B18" s="46" t="s">
        <v>538</v>
      </c>
      <c r="AA18" s="77">
        <v>1</v>
      </c>
      <c r="AB18" s="40">
        <f>IF(AC18="Y",1,2)</f>
        <v>1</v>
      </c>
      <c r="AC18" s="42" t="s">
        <v>539</v>
      </c>
      <c r="AD18" s="40">
        <f>ROW()</f>
        <v>18</v>
      </c>
      <c r="AF18" s="40" t="s">
        <v>540</v>
      </c>
      <c r="AG18" s="40" t="s">
        <v>541</v>
      </c>
      <c r="AI18" s="40" t="s">
        <v>542</v>
      </c>
      <c r="AJ18" s="40" t="s">
        <v>543</v>
      </c>
      <c r="AK18" s="40" t="b">
        <v>0</v>
      </c>
      <c r="AL18" s="40">
        <f>AD537</f>
        <v>537</v>
      </c>
      <c r="AM18" s="40" t="s">
        <v>81</v>
      </c>
      <c r="AN18" s="40">
        <f>AD552</f>
        <v>552</v>
      </c>
      <c r="AO18" s="40" t="s">
        <v>395</v>
      </c>
      <c r="AP18" s="40">
        <f>AD552</f>
        <v>552</v>
      </c>
      <c r="AR18" s="40" t="s">
        <v>415</v>
      </c>
      <c r="AS18" s="40" t="s">
        <v>544</v>
      </c>
      <c r="AT18" s="40" t="s">
        <v>518</v>
      </c>
      <c r="AU18" s="40">
        <v>0</v>
      </c>
      <c r="AV18" s="40" t="s">
        <v>89</v>
      </c>
      <c r="AW18" s="41" t="b">
        <v>0</v>
      </c>
      <c r="AY18" s="41" t="b">
        <v>1</v>
      </c>
      <c r="AZ18" s="41" t="b">
        <v>0</v>
      </c>
      <c r="BB18" s="40" t="s">
        <v>545</v>
      </c>
      <c r="BC18" s="40" t="s">
        <v>348</v>
      </c>
      <c r="BD18" s="41" t="b">
        <v>0</v>
      </c>
      <c r="BE18" s="40">
        <f>N35</f>
        <v>0</v>
      </c>
      <c r="BF18" s="40" t="str">
        <f>""&amp;N35</f>
        <v/>
      </c>
      <c r="BG18" s="40" t="b">
        <v>0</v>
      </c>
      <c r="BH18" s="40" t="b">
        <v>0</v>
      </c>
      <c r="BK18" s="40" t="e">
        <f t="shared" ca="1" si="0"/>
        <v>#N/A</v>
      </c>
      <c r="BL18" s="40" t="e">
        <f t="shared" ca="1" si="1"/>
        <v>#N/A</v>
      </c>
      <c r="CN18" s="40" t="s">
        <v>553</v>
      </c>
      <c r="CO18" s="40" t="s">
        <v>192</v>
      </c>
      <c r="CP18" s="40" t="s">
        <v>96</v>
      </c>
    </row>
    <row r="19" spans="2:94" ht="15">
      <c r="AD19" s="40">
        <f>ROW()</f>
        <v>19</v>
      </c>
      <c r="AF19" s="40" t="s">
        <v>547</v>
      </c>
      <c r="AG19" s="40" t="s">
        <v>548</v>
      </c>
      <c r="AI19" s="40" t="s">
        <v>549</v>
      </c>
      <c r="AJ19" s="40" t="s">
        <v>550</v>
      </c>
      <c r="AK19" s="40" t="b">
        <v>0</v>
      </c>
      <c r="AL19" s="40">
        <f>AD558</f>
        <v>558</v>
      </c>
      <c r="AM19" s="40" t="s">
        <v>81</v>
      </c>
      <c r="AN19" s="40">
        <f>AD573</f>
        <v>573</v>
      </c>
      <c r="AO19" s="40" t="s">
        <v>395</v>
      </c>
      <c r="AP19" s="40">
        <f>AD573</f>
        <v>573</v>
      </c>
      <c r="AR19" s="40" t="s">
        <v>415</v>
      </c>
      <c r="AS19" s="40" t="s">
        <v>551</v>
      </c>
      <c r="AT19" s="40" t="s">
        <v>518</v>
      </c>
      <c r="AU19" s="40">
        <v>0</v>
      </c>
      <c r="AV19" s="40" t="s">
        <v>92</v>
      </c>
      <c r="AW19" s="41" t="b">
        <v>0</v>
      </c>
      <c r="AY19" s="41" t="b">
        <v>1</v>
      </c>
      <c r="AZ19" s="41" t="b">
        <v>0</v>
      </c>
      <c r="BB19" s="40" t="s">
        <v>552</v>
      </c>
      <c r="BC19" s="40" t="s">
        <v>348</v>
      </c>
      <c r="BD19" s="41" t="b">
        <v>0</v>
      </c>
      <c r="BE19" s="40" t="str">
        <f>N37</f>
        <v>31/12/1985</v>
      </c>
      <c r="BF19" s="40" t="str">
        <f>""&amp;N37</f>
        <v>31/12/1985</v>
      </c>
      <c r="BG19" s="40" t="b">
        <v>0</v>
      </c>
      <c r="BH19" s="40" t="b">
        <v>0</v>
      </c>
      <c r="BK19" s="40" t="e">
        <f t="shared" ca="1" si="0"/>
        <v>#N/A</v>
      </c>
      <c r="BL19" s="40" t="e">
        <f t="shared" ca="1" si="1"/>
        <v>#N/A</v>
      </c>
      <c r="CN19" s="40" t="s">
        <v>562</v>
      </c>
      <c r="CO19" s="40" t="s">
        <v>195</v>
      </c>
      <c r="CP19" s="40" t="s">
        <v>97</v>
      </c>
    </row>
    <row r="20" spans="2:94" ht="15">
      <c r="B20" s="46" t="s">
        <v>554</v>
      </c>
      <c r="N20" s="210"/>
      <c r="O20" s="211"/>
      <c r="P20" s="212"/>
      <c r="AD20" s="40">
        <f>ROW()</f>
        <v>20</v>
      </c>
      <c r="AF20" s="40" t="s">
        <v>556</v>
      </c>
      <c r="AG20" s="40" t="s">
        <v>557</v>
      </c>
      <c r="AI20" s="40" t="s">
        <v>558</v>
      </c>
      <c r="AJ20" s="40" t="s">
        <v>559</v>
      </c>
      <c r="AK20" s="40" t="b">
        <v>0</v>
      </c>
      <c r="AL20" s="53">
        <f>AD418</f>
        <v>418</v>
      </c>
      <c r="AM20" s="40" t="s">
        <v>81</v>
      </c>
      <c r="AN20" s="40">
        <f>AD419</f>
        <v>419</v>
      </c>
      <c r="AO20" s="40" t="s">
        <v>96</v>
      </c>
      <c r="AP20" s="40">
        <f>AD419</f>
        <v>419</v>
      </c>
      <c r="AR20" s="40" t="s">
        <v>415</v>
      </c>
      <c r="AS20" s="40" t="s">
        <v>560</v>
      </c>
      <c r="AT20" s="40" t="s">
        <v>518</v>
      </c>
      <c r="AU20" s="40">
        <v>0</v>
      </c>
      <c r="AV20" s="40" t="s">
        <v>95</v>
      </c>
      <c r="AW20" s="41" t="b">
        <v>1</v>
      </c>
      <c r="AY20" s="41" t="b">
        <v>1</v>
      </c>
      <c r="AZ20" s="41" t="b">
        <v>0</v>
      </c>
      <c r="BB20" s="40" t="s">
        <v>561</v>
      </c>
      <c r="BC20" s="40" t="s">
        <v>348</v>
      </c>
      <c r="BD20" s="41" t="b">
        <v>0</v>
      </c>
      <c r="BE20" s="42" t="str">
        <f>N39</f>
        <v>Public company</v>
      </c>
      <c r="BF20" s="40" t="str">
        <f>""&amp;N39</f>
        <v>Public company</v>
      </c>
      <c r="BG20" s="40" t="b">
        <v>0</v>
      </c>
      <c r="BH20" s="40" t="b">
        <v>0</v>
      </c>
      <c r="BK20" s="40" t="e">
        <f t="shared" ca="1" si="0"/>
        <v>#N/A</v>
      </c>
      <c r="BL20" s="40" t="e">
        <f t="shared" ca="1" si="1"/>
        <v>#N/A</v>
      </c>
      <c r="CN20" s="40" t="s">
        <v>570</v>
      </c>
      <c r="CO20" s="40" t="s">
        <v>198</v>
      </c>
      <c r="CP20" s="40" t="s">
        <v>98</v>
      </c>
    </row>
    <row r="21" spans="2:94" ht="15">
      <c r="B21" s="46"/>
      <c r="AD21" s="40">
        <f>ROW()</f>
        <v>21</v>
      </c>
      <c r="AF21" s="40" t="s">
        <v>563</v>
      </c>
      <c r="AG21" s="40" t="s">
        <v>564</v>
      </c>
      <c r="AI21" s="40" t="s">
        <v>565</v>
      </c>
      <c r="AJ21" s="40" t="s">
        <v>566</v>
      </c>
      <c r="AK21" s="40" t="b">
        <v>0</v>
      </c>
      <c r="AL21" s="40">
        <f>AD426</f>
        <v>426</v>
      </c>
      <c r="AM21" s="40" t="s">
        <v>81</v>
      </c>
      <c r="AN21" s="40">
        <f>AD431</f>
        <v>431</v>
      </c>
      <c r="AO21" s="40" t="s">
        <v>96</v>
      </c>
      <c r="AP21" s="40">
        <f>AD431</f>
        <v>431</v>
      </c>
      <c r="AR21" s="40" t="s">
        <v>358</v>
      </c>
      <c r="AS21" s="40" t="s">
        <v>567</v>
      </c>
      <c r="AT21" s="40" t="s">
        <v>568</v>
      </c>
      <c r="AU21" s="40">
        <v>1</v>
      </c>
      <c r="AV21" s="40" t="s">
        <v>81</v>
      </c>
      <c r="AW21" s="41" t="b">
        <v>0</v>
      </c>
      <c r="AY21" s="41" t="b">
        <v>1</v>
      </c>
      <c r="AZ21" s="41" t="b">
        <v>0</v>
      </c>
      <c r="BB21" s="40" t="s">
        <v>569</v>
      </c>
      <c r="BC21" s="40" t="s">
        <v>348</v>
      </c>
      <c r="BD21" s="41" t="b">
        <v>0</v>
      </c>
      <c r="BE21" s="40" t="str">
        <f>N42</f>
        <v>Company limited by shares</v>
      </c>
      <c r="BF21" s="40" t="str">
        <f>""&amp;N42</f>
        <v>Company limited by shares</v>
      </c>
      <c r="BG21" s="40" t="b">
        <v>0</v>
      </c>
      <c r="BH21" s="40" t="b">
        <v>0</v>
      </c>
      <c r="BK21" s="40" t="e">
        <f t="shared" ca="1" si="0"/>
        <v>#N/A</v>
      </c>
      <c r="BL21" s="40" t="e">
        <f t="shared" ca="1" si="1"/>
        <v>#N/A</v>
      </c>
      <c r="CN21" s="40" t="s">
        <v>577</v>
      </c>
      <c r="CO21" s="40" t="s">
        <v>204</v>
      </c>
    </row>
    <row r="22" spans="2:94" ht="15">
      <c r="B22" s="40" t="s">
        <v>571</v>
      </c>
      <c r="AD22" s="40">
        <f>ROW()</f>
        <v>22</v>
      </c>
      <c r="AF22" s="40" t="s">
        <v>572</v>
      </c>
      <c r="AG22" s="40" t="s">
        <v>573</v>
      </c>
      <c r="AI22" s="40" t="s">
        <v>574</v>
      </c>
      <c r="AJ22" s="40" t="s">
        <v>575</v>
      </c>
      <c r="AK22" s="40" t="b">
        <v>0</v>
      </c>
      <c r="AL22" s="40">
        <f>AD438</f>
        <v>438</v>
      </c>
      <c r="AM22" s="40" t="s">
        <v>81</v>
      </c>
      <c r="AN22" s="40">
        <f>AD448</f>
        <v>448</v>
      </c>
      <c r="AO22" s="40" t="s">
        <v>96</v>
      </c>
      <c r="AP22" s="40">
        <f>AD448</f>
        <v>448</v>
      </c>
      <c r="AR22" s="40" t="s">
        <v>358</v>
      </c>
      <c r="AS22" s="40" t="s">
        <v>359</v>
      </c>
      <c r="AT22" s="40" t="s">
        <v>568</v>
      </c>
      <c r="AU22" s="40">
        <v>2</v>
      </c>
      <c r="AV22" s="40" t="s">
        <v>84</v>
      </c>
      <c r="AW22" s="41" t="b">
        <v>1</v>
      </c>
      <c r="AY22" s="41" t="b">
        <v>1</v>
      </c>
      <c r="AZ22" s="41" t="b">
        <v>0</v>
      </c>
      <c r="BB22" s="40" t="s">
        <v>576</v>
      </c>
      <c r="BC22" s="40" t="s">
        <v>348</v>
      </c>
      <c r="BD22" s="41" t="b">
        <v>0</v>
      </c>
      <c r="BE22" s="42" t="str">
        <f>N45</f>
        <v>Non-government company</v>
      </c>
      <c r="BF22" s="40" t="str">
        <f>""&amp;N45</f>
        <v>Non-government company</v>
      </c>
      <c r="BG22" s="40" t="b">
        <v>0</v>
      </c>
      <c r="BH22" s="40" t="b">
        <v>0</v>
      </c>
      <c r="BK22" s="40" t="e">
        <f t="shared" ca="1" si="0"/>
        <v>#N/A</v>
      </c>
      <c r="BL22" s="40" t="e">
        <f t="shared" ca="1" si="1"/>
        <v>#N/A</v>
      </c>
      <c r="CN22" s="40" t="s">
        <v>585</v>
      </c>
      <c r="CO22" s="40" t="s">
        <v>207</v>
      </c>
    </row>
    <row r="23" spans="2:94" ht="15">
      <c r="B23" s="225" t="s">
        <v>578</v>
      </c>
      <c r="C23" s="225"/>
      <c r="D23" s="225"/>
      <c r="E23" s="225"/>
      <c r="F23" s="129" t="s">
        <v>579</v>
      </c>
      <c r="G23" s="129"/>
      <c r="H23" s="129"/>
      <c r="I23" s="129"/>
      <c r="J23" s="224" t="s">
        <v>580</v>
      </c>
      <c r="K23" s="224"/>
      <c r="L23" s="224"/>
      <c r="M23" s="224"/>
      <c r="AD23" s="40">
        <f>ROW()</f>
        <v>23</v>
      </c>
      <c r="AI23" s="40" t="s">
        <v>581</v>
      </c>
      <c r="AJ23" s="40" t="s">
        <v>582</v>
      </c>
      <c r="AK23" s="40" t="b">
        <v>0</v>
      </c>
      <c r="AL23" s="40">
        <f>AD466</f>
        <v>466</v>
      </c>
      <c r="AM23" s="40" t="s">
        <v>81</v>
      </c>
      <c r="AN23" s="40">
        <f>AD481</f>
        <v>481</v>
      </c>
      <c r="AO23" s="40" t="s">
        <v>98</v>
      </c>
      <c r="AP23" s="40">
        <f>AD481</f>
        <v>481</v>
      </c>
      <c r="AR23" s="40" t="s">
        <v>358</v>
      </c>
      <c r="AS23" s="40" t="s">
        <v>406</v>
      </c>
      <c r="AT23" s="40" t="s">
        <v>568</v>
      </c>
      <c r="AU23" s="40">
        <v>2</v>
      </c>
      <c r="AV23" s="40" t="s">
        <v>87</v>
      </c>
      <c r="AW23" s="41" t="b">
        <v>1</v>
      </c>
      <c r="AY23" s="41" t="b">
        <v>1</v>
      </c>
      <c r="AZ23" s="41" t="b">
        <v>0</v>
      </c>
      <c r="BB23" s="40" t="s">
        <v>583</v>
      </c>
      <c r="BC23" s="40" t="s">
        <v>420</v>
      </c>
      <c r="BD23" s="41" t="b">
        <v>0</v>
      </c>
      <c r="BE23" s="40" t="str">
        <f>IF(AA49=1,"Y",IF(AA49=2,"N",""))</f>
        <v>Y</v>
      </c>
      <c r="BF23" s="40" t="str">
        <f>BE23</f>
        <v>Y</v>
      </c>
      <c r="BG23" s="40" t="b">
        <v>0</v>
      </c>
      <c r="BH23" s="40" t="b">
        <v>0</v>
      </c>
      <c r="BJ23" s="40">
        <f>AA49</f>
        <v>1</v>
      </c>
      <c r="BK23" s="40" t="e">
        <f ca="1">_xlfn.FORMULATEXT(BJ23)</f>
        <v>#N/A</v>
      </c>
      <c r="BL23" s="40" t="s">
        <v>584</v>
      </c>
      <c r="CN23" s="40" t="s">
        <v>592</v>
      </c>
      <c r="CO23" s="40" t="s">
        <v>210</v>
      </c>
    </row>
    <row r="24" spans="2:94" ht="30.6" customHeight="1">
      <c r="B24" s="226" t="s">
        <v>586</v>
      </c>
      <c r="C24" s="226"/>
      <c r="D24" s="226"/>
      <c r="E24" s="226"/>
      <c r="F24" s="120" t="s">
        <v>555</v>
      </c>
      <c r="G24" s="121"/>
      <c r="H24" s="121"/>
      <c r="I24" s="122"/>
      <c r="J24" s="109" t="s">
        <v>555</v>
      </c>
      <c r="K24" s="219"/>
      <c r="L24" s="219"/>
      <c r="M24" s="220"/>
      <c r="AD24" s="40">
        <f>ROW()</f>
        <v>24</v>
      </c>
      <c r="AI24" s="40" t="s">
        <v>589</v>
      </c>
      <c r="AJ24" s="40" t="s">
        <v>582</v>
      </c>
      <c r="AK24" s="40" t="b">
        <v>0</v>
      </c>
      <c r="AL24" s="40">
        <f>AD486</f>
        <v>486</v>
      </c>
      <c r="AM24" s="40" t="s">
        <v>81</v>
      </c>
      <c r="AN24" s="40">
        <f>AD501</f>
        <v>501</v>
      </c>
      <c r="AO24" s="40" t="s">
        <v>98</v>
      </c>
      <c r="AP24" s="40">
        <f>AD501</f>
        <v>501</v>
      </c>
      <c r="AR24" s="40" t="s">
        <v>358</v>
      </c>
      <c r="AS24" s="40" t="s">
        <v>439</v>
      </c>
      <c r="AT24" s="40" t="s">
        <v>568</v>
      </c>
      <c r="AU24" s="40">
        <v>2</v>
      </c>
      <c r="AV24" s="40" t="s">
        <v>90</v>
      </c>
      <c r="AW24" s="41" t="b">
        <v>1</v>
      </c>
      <c r="AY24" s="41" t="b">
        <v>1</v>
      </c>
      <c r="AZ24" s="41" t="b">
        <v>0</v>
      </c>
      <c r="BB24" s="40" t="s">
        <v>590</v>
      </c>
      <c r="BC24" s="40" t="s">
        <v>420</v>
      </c>
      <c r="BD24" s="41" t="b">
        <v>0</v>
      </c>
      <c r="BE24" s="40" t="str">
        <f>IF(AA51=1,"Y",IF(AA51=2,"N",""))</f>
        <v>Y</v>
      </c>
      <c r="BF24" s="40" t="str">
        <f>BE24</f>
        <v>Y</v>
      </c>
      <c r="BG24" s="40" t="b">
        <v>0</v>
      </c>
      <c r="BH24" s="40" t="b">
        <v>0</v>
      </c>
      <c r="BJ24" s="40">
        <f>AA51</f>
        <v>1</v>
      </c>
      <c r="BK24" s="40" t="e">
        <f ca="1">_xlfn.FORMULATEXT(BJ24)</f>
        <v>#N/A</v>
      </c>
      <c r="BL24" s="40" t="s">
        <v>591</v>
      </c>
      <c r="CN24" s="40" t="s">
        <v>785</v>
      </c>
      <c r="CO24" s="40" t="s">
        <v>213</v>
      </c>
    </row>
    <row r="25" spans="2:94" ht="77.45" customHeight="1">
      <c r="B25" s="227" t="s">
        <v>593</v>
      </c>
      <c r="C25" s="227"/>
      <c r="D25" s="227"/>
      <c r="E25" s="227"/>
      <c r="F25" s="120" t="s">
        <v>594</v>
      </c>
      <c r="G25" s="121"/>
      <c r="H25" s="121"/>
      <c r="I25" s="122"/>
      <c r="J25" s="109" t="s">
        <v>594</v>
      </c>
      <c r="K25" s="219"/>
      <c r="L25" s="219"/>
      <c r="M25" s="220"/>
      <c r="AD25" s="40">
        <f>ROW()</f>
        <v>25</v>
      </c>
      <c r="AI25" s="40" t="s">
        <v>596</v>
      </c>
      <c r="AJ25" s="40" t="s">
        <v>582</v>
      </c>
      <c r="AK25" s="40" t="b">
        <v>0</v>
      </c>
      <c r="AL25" s="40">
        <f>AD506</f>
        <v>506</v>
      </c>
      <c r="AM25" s="40" t="s">
        <v>81</v>
      </c>
      <c r="AN25" s="40">
        <f>AD521</f>
        <v>521</v>
      </c>
      <c r="AO25" s="40" t="s">
        <v>98</v>
      </c>
      <c r="AP25" s="40">
        <f>AD521</f>
        <v>521</v>
      </c>
      <c r="AR25" s="40" t="s">
        <v>358</v>
      </c>
      <c r="AS25" s="40" t="s">
        <v>463</v>
      </c>
      <c r="AT25" s="40" t="s">
        <v>568</v>
      </c>
      <c r="AU25" s="40">
        <v>2</v>
      </c>
      <c r="AV25" s="40" t="s">
        <v>93</v>
      </c>
      <c r="AW25" s="41" t="b">
        <v>1</v>
      </c>
      <c r="AY25" s="41" t="b">
        <v>1</v>
      </c>
      <c r="AZ25" s="41" t="b">
        <v>0</v>
      </c>
      <c r="BB25" s="40" t="s">
        <v>597</v>
      </c>
      <c r="BC25" s="40" t="s">
        <v>348</v>
      </c>
      <c r="BD25" s="41" t="b">
        <v>1</v>
      </c>
      <c r="BE25" s="40" t="str">
        <f>N61</f>
        <v>1</v>
      </c>
      <c r="BF25" s="40" t="str">
        <f>""&amp;N61</f>
        <v>1</v>
      </c>
      <c r="BG25" s="40" t="b">
        <v>0</v>
      </c>
      <c r="BH25" s="40" t="b">
        <v>0</v>
      </c>
      <c r="BK25" s="40" t="e">
        <f ca="1">_xlfn.FORMULATEXT(BE25)</f>
        <v>#N/A</v>
      </c>
      <c r="BL25" s="40" t="e">
        <f ca="1">_xlfn.FORMULATEXT(BE25)</f>
        <v>#N/A</v>
      </c>
      <c r="CN25" s="40" t="s">
        <v>786</v>
      </c>
      <c r="CO25" s="40" t="s">
        <v>216</v>
      </c>
    </row>
    <row r="26" spans="2:94" ht="15">
      <c r="B26" s="228" t="s">
        <v>598</v>
      </c>
      <c r="C26" s="228"/>
      <c r="D26" s="228"/>
      <c r="E26" s="228"/>
      <c r="F26" s="102" t="s">
        <v>1910</v>
      </c>
      <c r="G26" s="113"/>
      <c r="H26" s="113"/>
      <c r="I26" s="103"/>
      <c r="J26" s="216" t="s">
        <v>1910</v>
      </c>
      <c r="K26" s="217"/>
      <c r="L26" s="217"/>
      <c r="M26" s="218"/>
      <c r="AD26" s="40">
        <f>ROW()</f>
        <v>26</v>
      </c>
      <c r="AI26" s="40" t="s">
        <v>601</v>
      </c>
      <c r="AJ26" s="40" t="s">
        <v>602</v>
      </c>
      <c r="AK26" s="40" t="b">
        <v>0</v>
      </c>
      <c r="AL26" s="40">
        <f>AD397</f>
        <v>397</v>
      </c>
      <c r="AM26" s="40" t="s">
        <v>81</v>
      </c>
      <c r="AN26" s="40">
        <f>AD404</f>
        <v>404</v>
      </c>
      <c r="AO26" s="40" t="s">
        <v>96</v>
      </c>
      <c r="AP26" s="40">
        <f>AD404</f>
        <v>404</v>
      </c>
      <c r="AR26" s="40" t="s">
        <v>358</v>
      </c>
      <c r="AS26" s="40" t="s">
        <v>603</v>
      </c>
      <c r="AT26" s="40" t="s">
        <v>568</v>
      </c>
      <c r="AU26" s="40">
        <v>3</v>
      </c>
      <c r="AV26" s="40" t="s">
        <v>84</v>
      </c>
      <c r="AW26" s="41" t="b">
        <v>1</v>
      </c>
      <c r="AY26" s="41" t="b">
        <v>1</v>
      </c>
      <c r="AZ26" s="41" t="b">
        <v>0</v>
      </c>
      <c r="BB26" s="40" t="s">
        <v>604</v>
      </c>
      <c r="BC26" s="40" t="s">
        <v>420</v>
      </c>
      <c r="BD26" s="41" t="b">
        <v>0</v>
      </c>
      <c r="BE26" s="40" t="str">
        <f>IF(AA66=1,"Y",IF(AA66=2,"N",""))</f>
        <v>Y</v>
      </c>
      <c r="BF26" s="40" t="str">
        <f>BE26</f>
        <v>Y</v>
      </c>
      <c r="BG26" s="40" t="b">
        <v>0</v>
      </c>
      <c r="BH26" s="40" t="b">
        <v>0</v>
      </c>
      <c r="BJ26" s="40">
        <f>AA66</f>
        <v>1</v>
      </c>
      <c r="BK26" s="40" t="e">
        <f ca="1">_xlfn.FORMULATEXT(BJ26)</f>
        <v>#N/A</v>
      </c>
      <c r="BL26" s="40" t="s">
        <v>605</v>
      </c>
      <c r="CN26" s="40" t="s">
        <v>787</v>
      </c>
      <c r="CO26" s="40" t="s">
        <v>219</v>
      </c>
    </row>
    <row r="27" spans="2:94" ht="15">
      <c r="B27" s="228" t="s">
        <v>606</v>
      </c>
      <c r="C27" s="228"/>
      <c r="D27" s="228"/>
      <c r="E27" s="228"/>
      <c r="F27" s="102" t="s">
        <v>1911</v>
      </c>
      <c r="G27" s="113"/>
      <c r="H27" s="113"/>
      <c r="I27" s="103"/>
      <c r="J27" s="216" t="s">
        <v>1911</v>
      </c>
      <c r="K27" s="217"/>
      <c r="L27" s="217"/>
      <c r="M27" s="218"/>
      <c r="AD27" s="40">
        <f>ROW()</f>
        <v>27</v>
      </c>
      <c r="AI27" s="40" t="s">
        <v>609</v>
      </c>
      <c r="AJ27" s="40" t="s">
        <v>610</v>
      </c>
      <c r="AK27" s="40" t="b">
        <v>0</v>
      </c>
      <c r="AL27" s="40">
        <f>AD408</f>
        <v>408</v>
      </c>
      <c r="AM27" s="40" t="s">
        <v>81</v>
      </c>
      <c r="AN27" s="40">
        <f>AD409</f>
        <v>409</v>
      </c>
      <c r="AO27" s="40" t="s">
        <v>395</v>
      </c>
      <c r="AP27" s="40">
        <f>AD409</f>
        <v>409</v>
      </c>
      <c r="AR27" s="40" t="s">
        <v>358</v>
      </c>
      <c r="AS27" s="40" t="s">
        <v>611</v>
      </c>
      <c r="AT27" s="40" t="s">
        <v>568</v>
      </c>
      <c r="AU27" s="40">
        <v>3</v>
      </c>
      <c r="AV27" s="40" t="s">
        <v>87</v>
      </c>
      <c r="AW27" s="41" t="b">
        <v>1</v>
      </c>
      <c r="AY27" s="41" t="b">
        <v>1</v>
      </c>
      <c r="AZ27" s="41" t="b">
        <v>0</v>
      </c>
      <c r="BB27" s="40" t="s">
        <v>612</v>
      </c>
      <c r="BC27" s="40" t="s">
        <v>348</v>
      </c>
      <c r="BD27" s="41" t="b">
        <v>0</v>
      </c>
      <c r="BE27" s="40" t="str">
        <f>N68</f>
        <v>04/08/2026</v>
      </c>
      <c r="BF27" s="40" t="str">
        <f>""&amp;N68</f>
        <v>04/08/2026</v>
      </c>
      <c r="BG27" s="40" t="b">
        <v>0</v>
      </c>
      <c r="BH27" s="40" t="b">
        <v>0</v>
      </c>
      <c r="BK27" s="40" t="e">
        <f ca="1">_xlfn.FORMULATEXT(BE27)</f>
        <v>#N/A</v>
      </c>
      <c r="BL27" s="40" t="e">
        <f ca="1">_xlfn.FORMULATEXT(BE27)</f>
        <v>#N/A</v>
      </c>
      <c r="CN27" s="40" t="s">
        <v>788</v>
      </c>
      <c r="CO27" s="40" t="s">
        <v>222</v>
      </c>
    </row>
    <row r="28" spans="2:94" ht="15">
      <c r="B28" s="46"/>
      <c r="AD28" s="40">
        <f>ROW()</f>
        <v>28</v>
      </c>
      <c r="AI28" s="40" t="s">
        <v>613</v>
      </c>
      <c r="AJ28" s="40" t="s">
        <v>614</v>
      </c>
      <c r="AK28" s="40" t="b">
        <v>0</v>
      </c>
      <c r="AL28" s="40">
        <f>AD370</f>
        <v>370</v>
      </c>
      <c r="AM28" s="40" t="s">
        <v>81</v>
      </c>
      <c r="AN28" s="40">
        <f>AD373</f>
        <v>373</v>
      </c>
      <c r="AO28" s="40" t="s">
        <v>90</v>
      </c>
      <c r="AP28" s="40">
        <f>AD373</f>
        <v>373</v>
      </c>
      <c r="AR28" s="40" t="s">
        <v>358</v>
      </c>
      <c r="AS28" s="40" t="s">
        <v>615</v>
      </c>
      <c r="AT28" s="40" t="s">
        <v>568</v>
      </c>
      <c r="AU28" s="40">
        <v>3</v>
      </c>
      <c r="AV28" s="40" t="s">
        <v>90</v>
      </c>
      <c r="AW28" s="41" t="b">
        <v>1</v>
      </c>
      <c r="AY28" s="41" t="b">
        <v>1</v>
      </c>
      <c r="AZ28" s="41" t="b">
        <v>0</v>
      </c>
      <c r="BB28" s="40" t="s">
        <v>616</v>
      </c>
      <c r="BC28" s="40" t="s">
        <v>348</v>
      </c>
      <c r="BD28" s="41" t="b">
        <v>0</v>
      </c>
      <c r="BE28" s="40" t="str">
        <f>N70</f>
        <v>30/09/2026</v>
      </c>
      <c r="BF28" s="40" t="str">
        <f>""&amp;N70</f>
        <v>30/09/2026</v>
      </c>
      <c r="BG28" s="40" t="b">
        <v>0</v>
      </c>
      <c r="BH28" s="40" t="b">
        <v>0</v>
      </c>
      <c r="BK28" s="40" t="e">
        <f ca="1">_xlfn.FORMULATEXT(BE28)</f>
        <v>#N/A</v>
      </c>
      <c r="BL28" s="40" t="e">
        <f ca="1">_xlfn.FORMULATEXT(BE28)</f>
        <v>#N/A</v>
      </c>
      <c r="CN28" s="40" t="s">
        <v>789</v>
      </c>
      <c r="CO28" s="40" t="s">
        <v>224</v>
      </c>
    </row>
    <row r="29" spans="2:94" ht="15">
      <c r="B29" s="46" t="s">
        <v>617</v>
      </c>
      <c r="N29" s="210" t="s">
        <v>618</v>
      </c>
      <c r="O29" s="211"/>
      <c r="P29" s="212"/>
      <c r="AD29" s="40">
        <f>ROW()</f>
        <v>29</v>
      </c>
      <c r="AR29" s="40" t="s">
        <v>358</v>
      </c>
      <c r="AS29" s="40" t="s">
        <v>619</v>
      </c>
      <c r="AT29" s="40" t="s">
        <v>568</v>
      </c>
      <c r="AU29" s="40">
        <v>3</v>
      </c>
      <c r="AV29" s="40" t="s">
        <v>93</v>
      </c>
      <c r="AW29" s="41" t="b">
        <v>1</v>
      </c>
      <c r="AY29" s="41" t="b">
        <v>1</v>
      </c>
      <c r="AZ29" s="41" t="b">
        <v>0</v>
      </c>
      <c r="BB29" s="40" t="s">
        <v>620</v>
      </c>
      <c r="BC29" s="40" t="s">
        <v>420</v>
      </c>
      <c r="BD29" s="41" t="b">
        <v>0</v>
      </c>
      <c r="BE29" s="40" t="str">
        <f>IF(AA72=1,"Y",IF(AA72=2,"N",""))</f>
        <v>N</v>
      </c>
      <c r="BF29" s="40" t="str">
        <f>BE29</f>
        <v>N</v>
      </c>
      <c r="BG29" s="40" t="b">
        <v>0</v>
      </c>
      <c r="BH29" s="40" t="b">
        <v>0</v>
      </c>
      <c r="BJ29" s="40">
        <f>AA72</f>
        <v>2</v>
      </c>
      <c r="BK29" s="40" t="e">
        <f ca="1">_xlfn.FORMULATEXT(BJ29)</f>
        <v>#N/A</v>
      </c>
      <c r="BL29" s="40" t="s">
        <v>621</v>
      </c>
      <c r="CN29" s="40" t="s">
        <v>790</v>
      </c>
      <c r="CO29" s="40" t="s">
        <v>201</v>
      </c>
    </row>
    <row r="30" spans="2:94" ht="15">
      <c r="AD30" s="40">
        <f>ROW()</f>
        <v>30</v>
      </c>
      <c r="AR30" s="40" t="s">
        <v>358</v>
      </c>
      <c r="AS30" s="40" t="s">
        <v>381</v>
      </c>
      <c r="AT30" s="40" t="s">
        <v>568</v>
      </c>
      <c r="AU30" s="40">
        <v>4</v>
      </c>
      <c r="AV30" s="40" t="s">
        <v>84</v>
      </c>
      <c r="AW30" s="41" t="b">
        <v>1</v>
      </c>
      <c r="AY30" s="41" t="b">
        <v>0</v>
      </c>
      <c r="AZ30" s="41" t="b">
        <v>0</v>
      </c>
      <c r="BB30" s="40" t="s">
        <v>622</v>
      </c>
      <c r="BC30" s="40" t="s">
        <v>348</v>
      </c>
      <c r="BD30" s="41" t="b">
        <v>0</v>
      </c>
      <c r="BE30" s="40">
        <f>N74</f>
        <v>0</v>
      </c>
      <c r="BF30" s="40" t="str">
        <f>""&amp;N74</f>
        <v/>
      </c>
      <c r="BG30" s="40" t="b">
        <v>0</v>
      </c>
      <c r="BH30" s="40" t="b">
        <v>0</v>
      </c>
      <c r="BK30" s="40" t="e">
        <f t="shared" ref="BK30:BK54" ca="1" si="2">_xlfn.FORMULATEXT(BE30)</f>
        <v>#N/A</v>
      </c>
      <c r="BL30" s="40" t="e">
        <f t="shared" ref="BL30:BL54" ca="1" si="3">_xlfn.FORMULATEXT(BE30)</f>
        <v>#N/A</v>
      </c>
      <c r="CN30" s="40" t="s">
        <v>886</v>
      </c>
      <c r="CO30" s="40" t="s">
        <v>226</v>
      </c>
    </row>
    <row r="31" spans="2:94" ht="15">
      <c r="B31" s="54" t="s">
        <v>623</v>
      </c>
      <c r="N31" s="96" t="s">
        <v>624</v>
      </c>
      <c r="O31" s="97"/>
      <c r="P31" s="98"/>
      <c r="AD31" s="40">
        <f>ROW()</f>
        <v>31</v>
      </c>
      <c r="AR31" s="40" t="s">
        <v>358</v>
      </c>
      <c r="AS31" s="40" t="s">
        <v>426</v>
      </c>
      <c r="AT31" s="40" t="s">
        <v>568</v>
      </c>
      <c r="AU31" s="40">
        <v>4</v>
      </c>
      <c r="AV31" s="40" t="s">
        <v>87</v>
      </c>
      <c r="AW31" s="41" t="b">
        <v>1</v>
      </c>
      <c r="AY31" s="41" t="b">
        <v>0</v>
      </c>
      <c r="AZ31" s="41" t="b">
        <v>0</v>
      </c>
      <c r="BB31" s="40" t="s">
        <v>625</v>
      </c>
      <c r="BC31" s="40" t="s">
        <v>348</v>
      </c>
      <c r="BD31" s="41" t="b">
        <v>0</v>
      </c>
      <c r="BE31" s="40">
        <f>N76</f>
        <v>0</v>
      </c>
      <c r="BF31" s="40" t="str">
        <f>""&amp;N76</f>
        <v/>
      </c>
      <c r="BG31" s="40" t="b">
        <v>0</v>
      </c>
      <c r="BH31" s="40" t="b">
        <v>0</v>
      </c>
      <c r="BK31" s="40" t="e">
        <f t="shared" ca="1" si="2"/>
        <v>#N/A</v>
      </c>
      <c r="BL31" s="40" t="e">
        <f t="shared" ca="1" si="3"/>
        <v>#N/A</v>
      </c>
      <c r="CN31" s="40" t="s">
        <v>889</v>
      </c>
      <c r="CO31" s="40" t="s">
        <v>228</v>
      </c>
    </row>
    <row r="32" spans="2:94" ht="15">
      <c r="AD32" s="40">
        <f>ROW()</f>
        <v>32</v>
      </c>
      <c r="AR32" s="40" t="s">
        <v>358</v>
      </c>
      <c r="AS32" s="40" t="s">
        <v>448</v>
      </c>
      <c r="AT32" s="40" t="s">
        <v>568</v>
      </c>
      <c r="AU32" s="40">
        <v>4</v>
      </c>
      <c r="AV32" s="40" t="s">
        <v>90</v>
      </c>
      <c r="AW32" s="41" t="b">
        <v>1</v>
      </c>
      <c r="AY32" s="41" t="b">
        <v>1</v>
      </c>
      <c r="AZ32" s="41" t="b">
        <v>0</v>
      </c>
      <c r="BB32" s="40" t="s">
        <v>626</v>
      </c>
      <c r="BC32" s="40" t="s">
        <v>348</v>
      </c>
      <c r="BD32" s="41" t="b">
        <v>0</v>
      </c>
      <c r="BE32" s="40">
        <f>B79</f>
        <v>0</v>
      </c>
      <c r="BF32" s="40" t="str">
        <f>""&amp;B79</f>
        <v/>
      </c>
      <c r="BG32" s="40" t="b">
        <v>1</v>
      </c>
      <c r="BH32" s="40" t="b">
        <v>0</v>
      </c>
      <c r="BK32" s="40" t="e">
        <f t="shared" ca="1" si="2"/>
        <v>#N/A</v>
      </c>
      <c r="BL32" s="40" t="e">
        <f t="shared" ca="1" si="3"/>
        <v>#N/A</v>
      </c>
      <c r="CN32" s="40" t="s">
        <v>890</v>
      </c>
      <c r="CO32" s="40" t="s">
        <v>230</v>
      </c>
    </row>
    <row r="33" spans="2:93" ht="15">
      <c r="B33" s="46" t="s">
        <v>627</v>
      </c>
      <c r="N33" s="96" t="s">
        <v>628</v>
      </c>
      <c r="O33" s="97"/>
      <c r="P33" s="98"/>
      <c r="AD33" s="40">
        <f>ROW()</f>
        <v>33</v>
      </c>
      <c r="AR33" s="40" t="s">
        <v>358</v>
      </c>
      <c r="AS33" s="40" t="s">
        <v>471</v>
      </c>
      <c r="AT33" s="40" t="s">
        <v>568</v>
      </c>
      <c r="AU33" s="40">
        <v>4</v>
      </c>
      <c r="AV33" s="40" t="s">
        <v>93</v>
      </c>
      <c r="AW33" s="41" t="b">
        <v>1</v>
      </c>
      <c r="AY33" s="41" t="b">
        <v>1</v>
      </c>
      <c r="AZ33" s="41" t="b">
        <v>0</v>
      </c>
      <c r="BB33" s="40" t="s">
        <v>629</v>
      </c>
      <c r="BC33" s="40" t="s">
        <v>348</v>
      </c>
      <c r="BD33" s="41" t="b">
        <v>1</v>
      </c>
      <c r="BE33" s="40" t="str">
        <f>N83</f>
        <v>1</v>
      </c>
      <c r="BF33" s="40" t="str">
        <f>""&amp;N83</f>
        <v>1</v>
      </c>
      <c r="BG33" s="40" t="b">
        <v>1</v>
      </c>
      <c r="BH33" s="40" t="b">
        <v>0</v>
      </c>
      <c r="BK33" s="40" t="e">
        <f t="shared" ca="1" si="2"/>
        <v>#N/A</v>
      </c>
      <c r="BL33" s="40" t="e">
        <f t="shared" ca="1" si="3"/>
        <v>#N/A</v>
      </c>
      <c r="CN33" s="40" t="s">
        <v>891</v>
      </c>
      <c r="CO33" s="40" t="s">
        <v>232</v>
      </c>
    </row>
    <row r="34" spans="2:93" ht="15">
      <c r="AD34" s="40">
        <f>ROW()</f>
        <v>34</v>
      </c>
      <c r="AR34" s="40" t="s">
        <v>443</v>
      </c>
      <c r="AS34" s="40" t="s">
        <v>567</v>
      </c>
      <c r="AT34" s="40" t="s">
        <v>630</v>
      </c>
      <c r="AU34" s="40">
        <v>1</v>
      </c>
      <c r="AV34" s="40" t="s">
        <v>81</v>
      </c>
      <c r="AW34" s="41" t="b">
        <v>0</v>
      </c>
      <c r="AY34" s="41" t="b">
        <v>1</v>
      </c>
      <c r="AZ34" s="41" t="b">
        <v>0</v>
      </c>
      <c r="BB34" s="40" t="s">
        <v>631</v>
      </c>
      <c r="BC34" s="40" t="s">
        <v>348</v>
      </c>
      <c r="BD34" s="41" t="b">
        <v>1</v>
      </c>
      <c r="BE34" s="40" t="str">
        <f>E115</f>
        <v>10000000</v>
      </c>
      <c r="BF34" s="40" t="str">
        <f>""&amp;E115</f>
        <v>10000000</v>
      </c>
      <c r="BG34" s="40" t="b">
        <v>0</v>
      </c>
      <c r="BH34" s="40" t="b">
        <v>0</v>
      </c>
      <c r="BK34" s="40" t="e">
        <f t="shared" ca="1" si="2"/>
        <v>#N/A</v>
      </c>
      <c r="BL34" s="40" t="e">
        <f t="shared" ca="1" si="3"/>
        <v>#N/A</v>
      </c>
      <c r="CN34" s="40" t="s">
        <v>892</v>
      </c>
      <c r="CO34" s="40" t="s">
        <v>108</v>
      </c>
    </row>
    <row r="35" spans="2:93" ht="15">
      <c r="B35" s="46" t="s">
        <v>632</v>
      </c>
      <c r="N35" s="96"/>
      <c r="O35" s="97"/>
      <c r="P35" s="98"/>
      <c r="AD35" s="40">
        <f>ROW()</f>
        <v>35</v>
      </c>
      <c r="AR35" s="40" t="s">
        <v>443</v>
      </c>
      <c r="AS35" s="40" t="s">
        <v>359</v>
      </c>
      <c r="AT35" s="40" t="s">
        <v>630</v>
      </c>
      <c r="AU35" s="40">
        <v>2</v>
      </c>
      <c r="AV35" s="40" t="s">
        <v>84</v>
      </c>
      <c r="AW35" s="41" t="b">
        <v>1</v>
      </c>
      <c r="AY35" s="41" t="b">
        <v>1</v>
      </c>
      <c r="AZ35" s="41" t="b">
        <v>0</v>
      </c>
      <c r="BB35" s="40" t="s">
        <v>634</v>
      </c>
      <c r="BC35" s="40" t="s">
        <v>348</v>
      </c>
      <c r="BD35" s="41" t="b">
        <v>1</v>
      </c>
      <c r="BE35" s="40" t="str">
        <f>H115</f>
        <v>3131837</v>
      </c>
      <c r="BF35" s="40" t="str">
        <f>""&amp;H115</f>
        <v>3131837</v>
      </c>
      <c r="BG35" s="40" t="b">
        <v>0</v>
      </c>
      <c r="BH35" s="40" t="b">
        <v>0</v>
      </c>
      <c r="BK35" s="40" t="e">
        <f t="shared" ca="1" si="2"/>
        <v>#N/A</v>
      </c>
      <c r="BL35" s="40" t="e">
        <f t="shared" ca="1" si="3"/>
        <v>#N/A</v>
      </c>
      <c r="CN35" s="40" t="s">
        <v>894</v>
      </c>
      <c r="CO35" s="40" t="s">
        <v>109</v>
      </c>
    </row>
    <row r="36" spans="2:93" ht="15">
      <c r="AD36" s="40">
        <f>ROW()</f>
        <v>36</v>
      </c>
      <c r="AR36" s="40" t="s">
        <v>443</v>
      </c>
      <c r="AS36" s="40" t="s">
        <v>406</v>
      </c>
      <c r="AT36" s="40" t="s">
        <v>630</v>
      </c>
      <c r="AU36" s="40">
        <v>2</v>
      </c>
      <c r="AV36" s="40" t="s">
        <v>87</v>
      </c>
      <c r="AW36" s="41" t="b">
        <v>1</v>
      </c>
      <c r="AY36" s="41" t="b">
        <v>1</v>
      </c>
      <c r="AZ36" s="41" t="b">
        <v>0</v>
      </c>
      <c r="BB36" s="40" t="s">
        <v>635</v>
      </c>
      <c r="BC36" s="40" t="s">
        <v>348</v>
      </c>
      <c r="BD36" s="41" t="b">
        <v>1</v>
      </c>
      <c r="BE36" s="40" t="str">
        <f>K115</f>
        <v>3131837</v>
      </c>
      <c r="BF36" s="40" t="str">
        <f>""&amp;K115</f>
        <v>3131837</v>
      </c>
      <c r="BG36" s="40" t="b">
        <v>0</v>
      </c>
      <c r="BH36" s="40" t="b">
        <v>0</v>
      </c>
      <c r="BK36" s="40" t="e">
        <f t="shared" ca="1" si="2"/>
        <v>#N/A</v>
      </c>
      <c r="BL36" s="40" t="e">
        <f t="shared" ca="1" si="3"/>
        <v>#N/A</v>
      </c>
      <c r="CN36" s="40" t="s">
        <v>895</v>
      </c>
      <c r="CO36" s="40" t="s">
        <v>129</v>
      </c>
    </row>
    <row r="37" spans="2:93" ht="15">
      <c r="B37" s="54" t="s">
        <v>636</v>
      </c>
      <c r="N37" s="210" t="s">
        <v>637</v>
      </c>
      <c r="O37" s="211"/>
      <c r="P37" s="212"/>
      <c r="AD37" s="40">
        <f>ROW()</f>
        <v>37</v>
      </c>
      <c r="AR37" s="40" t="s">
        <v>443</v>
      </c>
      <c r="AS37" s="40" t="s">
        <v>439</v>
      </c>
      <c r="AT37" s="40" t="s">
        <v>630</v>
      </c>
      <c r="AU37" s="40">
        <v>2</v>
      </c>
      <c r="AV37" s="40" t="s">
        <v>90</v>
      </c>
      <c r="AW37" s="41" t="b">
        <v>1</v>
      </c>
      <c r="AY37" s="41" t="b">
        <v>1</v>
      </c>
      <c r="AZ37" s="41" t="b">
        <v>0</v>
      </c>
      <c r="BB37" s="40" t="s">
        <v>638</v>
      </c>
      <c r="BC37" s="40" t="s">
        <v>348</v>
      </c>
      <c r="BD37" s="41" t="b">
        <v>1</v>
      </c>
      <c r="BE37" s="40" t="str">
        <f>N115</f>
        <v>3131837</v>
      </c>
      <c r="BF37" s="40" t="str">
        <f>""&amp;N115</f>
        <v>3131837</v>
      </c>
      <c r="BG37" s="40" t="b">
        <v>0</v>
      </c>
      <c r="BH37" s="40" t="b">
        <v>0</v>
      </c>
      <c r="BK37" s="40" t="e">
        <f t="shared" ca="1" si="2"/>
        <v>#N/A</v>
      </c>
      <c r="BL37" s="40" t="e">
        <f t="shared" ca="1" si="3"/>
        <v>#N/A</v>
      </c>
      <c r="CN37" s="40" t="s">
        <v>896</v>
      </c>
      <c r="CO37" s="40" t="s">
        <v>145</v>
      </c>
    </row>
    <row r="38" spans="2:93" ht="15">
      <c r="AD38" s="40">
        <f>ROW()</f>
        <v>38</v>
      </c>
      <c r="AR38" s="40" t="s">
        <v>443</v>
      </c>
      <c r="AS38" s="40" t="s">
        <v>463</v>
      </c>
      <c r="AT38" s="40" t="s">
        <v>630</v>
      </c>
      <c r="AU38" s="40">
        <v>2</v>
      </c>
      <c r="AV38" s="40" t="s">
        <v>93</v>
      </c>
      <c r="AW38" s="41" t="b">
        <v>1</v>
      </c>
      <c r="AY38" s="41" t="b">
        <v>1</v>
      </c>
      <c r="AZ38" s="41" t="b">
        <v>0</v>
      </c>
      <c r="BB38" s="40" t="s">
        <v>639</v>
      </c>
      <c r="BC38" s="40" t="s">
        <v>348</v>
      </c>
      <c r="BD38" s="41" t="b">
        <v>1</v>
      </c>
      <c r="BE38" s="40" t="str">
        <f ca="1">E116</f>
        <v>0.00</v>
      </c>
      <c r="BF38" s="40" t="str">
        <f ca="1">""&amp;E116</f>
        <v>0.00</v>
      </c>
      <c r="BG38" s="40" t="b">
        <v>0</v>
      </c>
      <c r="BH38" s="40" t="b">
        <v>0</v>
      </c>
      <c r="BK38" s="40" t="e">
        <f t="shared" ca="1" si="2"/>
        <v>#N/A</v>
      </c>
      <c r="BL38" s="40" t="e">
        <f t="shared" ca="1" si="3"/>
        <v>#N/A</v>
      </c>
      <c r="CN38" s="40" t="s">
        <v>897</v>
      </c>
      <c r="CO38" s="40" t="s">
        <v>159</v>
      </c>
    </row>
    <row r="39" spans="2:93" ht="14.45" customHeight="1">
      <c r="B39" s="223" t="s">
        <v>640</v>
      </c>
      <c r="C39" s="223"/>
      <c r="D39" s="223"/>
      <c r="E39" s="223"/>
      <c r="F39" s="223"/>
      <c r="G39" s="223"/>
      <c r="H39" s="55"/>
      <c r="N39" s="210" t="s">
        <v>377</v>
      </c>
      <c r="O39" s="211"/>
      <c r="P39" s="212"/>
      <c r="AD39" s="40">
        <f>ROW()</f>
        <v>39</v>
      </c>
      <c r="AR39" s="40" t="s">
        <v>443</v>
      </c>
      <c r="AS39" s="40" t="s">
        <v>603</v>
      </c>
      <c r="AT39" s="40" t="s">
        <v>630</v>
      </c>
      <c r="AU39" s="40">
        <v>3</v>
      </c>
      <c r="AV39" s="40" t="s">
        <v>84</v>
      </c>
      <c r="AW39" s="41" t="b">
        <v>1</v>
      </c>
      <c r="AY39" s="41" t="b">
        <v>1</v>
      </c>
      <c r="AZ39" s="41" t="b">
        <v>0</v>
      </c>
      <c r="BB39" s="40" t="s">
        <v>642</v>
      </c>
      <c r="BC39" s="40" t="s">
        <v>348</v>
      </c>
      <c r="BD39" s="41" t="b">
        <v>1</v>
      </c>
      <c r="BE39" s="40" t="str">
        <f ca="1">H116</f>
        <v>0.00</v>
      </c>
      <c r="BF39" s="40" t="str">
        <f ca="1">""&amp;H116</f>
        <v>0.00</v>
      </c>
      <c r="BG39" s="40" t="b">
        <v>0</v>
      </c>
      <c r="BH39" s="40" t="b">
        <v>0</v>
      </c>
      <c r="BK39" s="40" t="e">
        <f t="shared" ca="1" si="2"/>
        <v>#N/A</v>
      </c>
      <c r="BL39" s="40" t="e">
        <f t="shared" ca="1" si="3"/>
        <v>#N/A</v>
      </c>
      <c r="CN39" s="40" t="s">
        <v>928</v>
      </c>
      <c r="CO39" s="40" t="s">
        <v>110</v>
      </c>
    </row>
    <row r="40" spans="2:93" ht="15">
      <c r="B40" s="223"/>
      <c r="C40" s="223"/>
      <c r="D40" s="223"/>
      <c r="E40" s="223"/>
      <c r="F40" s="223"/>
      <c r="G40" s="223"/>
      <c r="H40" s="55"/>
      <c r="AD40" s="40">
        <f>ROW()</f>
        <v>40</v>
      </c>
      <c r="AR40" s="40" t="s">
        <v>443</v>
      </c>
      <c r="AS40" s="40" t="s">
        <v>611</v>
      </c>
      <c r="AT40" s="40" t="s">
        <v>630</v>
      </c>
      <c r="AU40" s="40">
        <v>3</v>
      </c>
      <c r="AV40" s="40" t="s">
        <v>87</v>
      </c>
      <c r="AW40" s="41" t="b">
        <v>1</v>
      </c>
      <c r="AY40" s="41" t="b">
        <v>1</v>
      </c>
      <c r="AZ40" s="41" t="b">
        <v>0</v>
      </c>
      <c r="BB40" s="40" t="s">
        <v>643</v>
      </c>
      <c r="BC40" s="40" t="s">
        <v>348</v>
      </c>
      <c r="BD40" s="41" t="b">
        <v>1</v>
      </c>
      <c r="BE40" s="40" t="str">
        <f>K116</f>
        <v>31318370.00</v>
      </c>
      <c r="BF40" s="40" t="str">
        <f>""&amp;K116</f>
        <v>31318370.00</v>
      </c>
      <c r="BG40" s="40" t="b">
        <v>0</v>
      </c>
      <c r="BH40" s="40" t="b">
        <v>0</v>
      </c>
      <c r="BK40" s="40" t="e">
        <f t="shared" ca="1" si="2"/>
        <v>#N/A</v>
      </c>
      <c r="BL40" s="40" t="e">
        <f t="shared" ca="1" si="3"/>
        <v>#N/A</v>
      </c>
      <c r="CN40" s="40" t="s">
        <v>929</v>
      </c>
      <c r="CO40" s="40" t="s">
        <v>130</v>
      </c>
    </row>
    <row r="41" spans="2:93" ht="15">
      <c r="AD41" s="40">
        <f>ROW()</f>
        <v>41</v>
      </c>
      <c r="AR41" s="40" t="s">
        <v>443</v>
      </c>
      <c r="AS41" s="40" t="s">
        <v>615</v>
      </c>
      <c r="AT41" s="40" t="s">
        <v>630</v>
      </c>
      <c r="AU41" s="40">
        <v>3</v>
      </c>
      <c r="AV41" s="40" t="s">
        <v>90</v>
      </c>
      <c r="AW41" s="41" t="b">
        <v>1</v>
      </c>
      <c r="AY41" s="41" t="b">
        <v>1</v>
      </c>
      <c r="AZ41" s="41" t="b">
        <v>0</v>
      </c>
      <c r="BB41" s="40" t="s">
        <v>644</v>
      </c>
      <c r="BC41" s="40" t="s">
        <v>348</v>
      </c>
      <c r="BD41" s="41" t="b">
        <v>1</v>
      </c>
      <c r="BE41" s="40" t="str">
        <f>N116</f>
        <v>31318370.00</v>
      </c>
      <c r="BF41" s="40" t="str">
        <f>""&amp;N116</f>
        <v>31318370.00</v>
      </c>
      <c r="BG41" s="40" t="b">
        <v>0</v>
      </c>
      <c r="BH41" s="40" t="b">
        <v>0</v>
      </c>
      <c r="BK41" s="40" t="e">
        <f t="shared" ca="1" si="2"/>
        <v>#N/A</v>
      </c>
      <c r="BL41" s="40" t="e">
        <f t="shared" ca="1" si="3"/>
        <v>#N/A</v>
      </c>
      <c r="CN41" s="40" t="s">
        <v>930</v>
      </c>
      <c r="CO41" s="40" t="s">
        <v>146</v>
      </c>
    </row>
    <row r="42" spans="2:93" ht="15">
      <c r="B42" s="221" t="s">
        <v>645</v>
      </c>
      <c r="C42" s="222"/>
      <c r="D42" s="222"/>
      <c r="E42" s="222"/>
      <c r="F42" s="222"/>
      <c r="G42" s="222"/>
      <c r="H42" s="222"/>
      <c r="I42" s="222"/>
      <c r="N42" s="210" t="s">
        <v>355</v>
      </c>
      <c r="O42" s="211"/>
      <c r="P42" s="212"/>
      <c r="AD42" s="40">
        <f>ROW()</f>
        <v>42</v>
      </c>
      <c r="AR42" s="40" t="s">
        <v>443</v>
      </c>
      <c r="AS42" s="40" t="s">
        <v>619</v>
      </c>
      <c r="AT42" s="40" t="s">
        <v>630</v>
      </c>
      <c r="AU42" s="40">
        <v>3</v>
      </c>
      <c r="AV42" s="40" t="s">
        <v>93</v>
      </c>
      <c r="AW42" s="41" t="b">
        <v>1</v>
      </c>
      <c r="AY42" s="41" t="b">
        <v>1</v>
      </c>
      <c r="AZ42" s="41" t="b">
        <v>0</v>
      </c>
      <c r="BB42" s="40" t="s">
        <v>647</v>
      </c>
      <c r="BC42" s="40" t="s">
        <v>348</v>
      </c>
      <c r="BD42" s="41" t="b">
        <v>1</v>
      </c>
      <c r="BE42" s="40" t="str">
        <f>N118</f>
        <v>1</v>
      </c>
      <c r="BF42" s="40" t="str">
        <f>""&amp;N118</f>
        <v>1</v>
      </c>
      <c r="BG42" s="40" t="b">
        <v>0</v>
      </c>
      <c r="BH42" s="40" t="b">
        <v>0</v>
      </c>
      <c r="BK42" s="40" t="e">
        <f t="shared" ca="1" si="2"/>
        <v>#N/A</v>
      </c>
      <c r="BL42" s="40" t="e">
        <f t="shared" ca="1" si="3"/>
        <v>#N/A</v>
      </c>
      <c r="CN42" s="40" t="s">
        <v>931</v>
      </c>
      <c r="CO42" s="40" t="s">
        <v>111</v>
      </c>
    </row>
    <row r="43" spans="2:93" ht="15">
      <c r="B43" s="222"/>
      <c r="C43" s="222"/>
      <c r="D43" s="222"/>
      <c r="E43" s="222"/>
      <c r="F43" s="222"/>
      <c r="G43" s="222"/>
      <c r="H43" s="222"/>
      <c r="I43" s="222"/>
      <c r="AD43" s="40">
        <f>ROW()</f>
        <v>43</v>
      </c>
      <c r="AR43" s="40" t="s">
        <v>443</v>
      </c>
      <c r="AS43" s="40" t="s">
        <v>381</v>
      </c>
      <c r="AT43" s="40" t="s">
        <v>630</v>
      </c>
      <c r="AU43" s="40">
        <v>4</v>
      </c>
      <c r="AV43" s="40" t="s">
        <v>84</v>
      </c>
      <c r="AW43" s="41" t="b">
        <v>1</v>
      </c>
      <c r="AY43" s="41" t="b">
        <v>0</v>
      </c>
      <c r="AZ43" s="41" t="b">
        <v>0</v>
      </c>
      <c r="BB43" s="40" t="s">
        <v>648</v>
      </c>
      <c r="BC43" s="40" t="s">
        <v>348</v>
      </c>
      <c r="BD43" s="41" t="b">
        <v>1</v>
      </c>
      <c r="BE43" s="40" t="str">
        <f>E129</f>
        <v>0</v>
      </c>
      <c r="BF43" s="40" t="str">
        <f>""&amp;E129</f>
        <v>0</v>
      </c>
      <c r="BG43" s="40" t="b">
        <v>0</v>
      </c>
      <c r="BH43" s="40" t="b">
        <v>0</v>
      </c>
      <c r="BK43" s="40" t="e">
        <f t="shared" ca="1" si="2"/>
        <v>#N/A</v>
      </c>
      <c r="BL43" s="40" t="e">
        <f t="shared" ca="1" si="3"/>
        <v>#N/A</v>
      </c>
      <c r="CN43" s="40" t="s">
        <v>932</v>
      </c>
      <c r="CO43" s="40" t="s">
        <v>131</v>
      </c>
    </row>
    <row r="44" spans="2:93" ht="15">
      <c r="AD44" s="40">
        <f>ROW()</f>
        <v>44</v>
      </c>
      <c r="AR44" s="40" t="s">
        <v>443</v>
      </c>
      <c r="AS44" s="40" t="s">
        <v>426</v>
      </c>
      <c r="AT44" s="40" t="s">
        <v>630</v>
      </c>
      <c r="AU44" s="40">
        <v>4</v>
      </c>
      <c r="AV44" s="40" t="s">
        <v>87</v>
      </c>
      <c r="AW44" s="41" t="b">
        <v>1</v>
      </c>
      <c r="AY44" s="41" t="b">
        <v>0</v>
      </c>
      <c r="AZ44" s="41" t="b">
        <v>0</v>
      </c>
      <c r="BB44" s="40" t="s">
        <v>649</v>
      </c>
      <c r="BC44" s="40" t="s">
        <v>348</v>
      </c>
      <c r="BD44" s="41" t="b">
        <v>1</v>
      </c>
      <c r="BE44" s="40" t="str">
        <f>H129</f>
        <v>0</v>
      </c>
      <c r="BF44" s="40" t="str">
        <f>""&amp;H129</f>
        <v>0</v>
      </c>
      <c r="BG44" s="40" t="b">
        <v>0</v>
      </c>
      <c r="BH44" s="40" t="b">
        <v>0</v>
      </c>
      <c r="BK44" s="40" t="e">
        <f t="shared" ca="1" si="2"/>
        <v>#N/A</v>
      </c>
      <c r="BL44" s="40" t="e">
        <f t="shared" ca="1" si="3"/>
        <v>#N/A</v>
      </c>
      <c r="CN44" s="40" t="s">
        <v>939</v>
      </c>
      <c r="CO44" s="40" t="s">
        <v>147</v>
      </c>
    </row>
    <row r="45" spans="2:93" ht="14.45" customHeight="1">
      <c r="B45" s="221" t="s">
        <v>650</v>
      </c>
      <c r="C45" s="221"/>
      <c r="D45" s="221"/>
      <c r="E45" s="221"/>
      <c r="F45" s="221"/>
      <c r="G45" s="221"/>
      <c r="H45" s="221"/>
      <c r="I45" s="221"/>
      <c r="J45" s="221"/>
      <c r="K45" s="56"/>
      <c r="N45" s="210" t="s">
        <v>651</v>
      </c>
      <c r="O45" s="211"/>
      <c r="P45" s="212"/>
      <c r="AD45" s="40">
        <f>ROW()</f>
        <v>45</v>
      </c>
      <c r="AR45" s="40" t="s">
        <v>443</v>
      </c>
      <c r="AS45" s="40" t="s">
        <v>448</v>
      </c>
      <c r="AT45" s="40" t="s">
        <v>630</v>
      </c>
      <c r="AU45" s="40">
        <v>4</v>
      </c>
      <c r="AV45" s="40" t="s">
        <v>90</v>
      </c>
      <c r="AW45" s="41" t="b">
        <v>1</v>
      </c>
      <c r="AY45" s="41" t="b">
        <v>1</v>
      </c>
      <c r="AZ45" s="41" t="b">
        <v>0</v>
      </c>
      <c r="BB45" s="40" t="s">
        <v>652</v>
      </c>
      <c r="BC45" s="40" t="s">
        <v>348</v>
      </c>
      <c r="BD45" s="41" t="b">
        <v>1</v>
      </c>
      <c r="BE45" s="40" t="str">
        <f>K129</f>
        <v>0</v>
      </c>
      <c r="BF45" s="40" t="str">
        <f>""&amp;K129</f>
        <v>0</v>
      </c>
      <c r="BG45" s="40" t="b">
        <v>0</v>
      </c>
      <c r="BH45" s="40" t="b">
        <v>0</v>
      </c>
      <c r="BK45" s="40" t="e">
        <f t="shared" ca="1" si="2"/>
        <v>#N/A</v>
      </c>
      <c r="BL45" s="40" t="e">
        <f t="shared" ca="1" si="3"/>
        <v>#N/A</v>
      </c>
      <c r="CN45" s="40" t="s">
        <v>940</v>
      </c>
      <c r="CO45" s="40" t="s">
        <v>112</v>
      </c>
    </row>
    <row r="46" spans="2:93" ht="15">
      <c r="B46" s="221"/>
      <c r="C46" s="221"/>
      <c r="D46" s="221"/>
      <c r="E46" s="221"/>
      <c r="F46" s="221"/>
      <c r="G46" s="221"/>
      <c r="H46" s="221"/>
      <c r="I46" s="221"/>
      <c r="J46" s="221"/>
      <c r="K46" s="56"/>
      <c r="AD46" s="40">
        <f>ROW()</f>
        <v>46</v>
      </c>
      <c r="AR46" s="40" t="s">
        <v>443</v>
      </c>
      <c r="AS46" s="40" t="s">
        <v>471</v>
      </c>
      <c r="AT46" s="40" t="s">
        <v>630</v>
      </c>
      <c r="AU46" s="40">
        <v>4</v>
      </c>
      <c r="AV46" s="40" t="s">
        <v>93</v>
      </c>
      <c r="AW46" s="41" t="b">
        <v>1</v>
      </c>
      <c r="AY46" s="41" t="b">
        <v>1</v>
      </c>
      <c r="AZ46" s="41" t="b">
        <v>0</v>
      </c>
      <c r="BB46" s="40" t="s">
        <v>653</v>
      </c>
      <c r="BC46" s="40" t="s">
        <v>348</v>
      </c>
      <c r="BD46" s="41" t="b">
        <v>1</v>
      </c>
      <c r="BE46" s="40" t="str">
        <f>N129</f>
        <v>0</v>
      </c>
      <c r="BF46" s="40" t="str">
        <f>""&amp;N129</f>
        <v>0</v>
      </c>
      <c r="BG46" s="40" t="b">
        <v>0</v>
      </c>
      <c r="BH46" s="40" t="b">
        <v>0</v>
      </c>
      <c r="BK46" s="40" t="e">
        <f t="shared" ca="1" si="2"/>
        <v>#N/A</v>
      </c>
      <c r="BL46" s="40" t="e">
        <f t="shared" ca="1" si="3"/>
        <v>#N/A</v>
      </c>
      <c r="CN46" s="40" t="s">
        <v>941</v>
      </c>
      <c r="CO46" s="40" t="s">
        <v>132</v>
      </c>
    </row>
    <row r="47" spans="2:93" ht="15">
      <c r="B47" s="221"/>
      <c r="C47" s="221"/>
      <c r="D47" s="221"/>
      <c r="E47" s="221"/>
      <c r="F47" s="221"/>
      <c r="G47" s="221"/>
      <c r="H47" s="221"/>
      <c r="I47" s="221"/>
      <c r="J47" s="221"/>
      <c r="K47" s="56"/>
      <c r="AD47" s="40">
        <f>ROW()</f>
        <v>47</v>
      </c>
      <c r="AR47" s="40" t="s">
        <v>525</v>
      </c>
      <c r="AS47" s="40" t="s">
        <v>654</v>
      </c>
      <c r="AT47" s="40" t="s">
        <v>655</v>
      </c>
      <c r="AU47" s="40">
        <v>0</v>
      </c>
      <c r="AV47" s="40" t="s">
        <v>81</v>
      </c>
      <c r="AW47" s="41" t="b">
        <v>0</v>
      </c>
      <c r="AY47" s="41" t="b">
        <v>1</v>
      </c>
      <c r="AZ47" s="41" t="b">
        <v>0</v>
      </c>
      <c r="BB47" s="40" t="s">
        <v>656</v>
      </c>
      <c r="BC47" s="40" t="s">
        <v>348</v>
      </c>
      <c r="BD47" s="41" t="b">
        <v>1</v>
      </c>
      <c r="BE47" s="40" t="str">
        <f ca="1">E130</f>
        <v>0.00</v>
      </c>
      <c r="BF47" s="40" t="str">
        <f ca="1">""&amp;E130</f>
        <v>0.00</v>
      </c>
      <c r="BG47" s="40" t="b">
        <v>0</v>
      </c>
      <c r="BH47" s="40" t="b">
        <v>0</v>
      </c>
      <c r="BK47" s="40" t="e">
        <f t="shared" ca="1" si="2"/>
        <v>#N/A</v>
      </c>
      <c r="BL47" s="40" t="e">
        <f t="shared" ca="1" si="3"/>
        <v>#N/A</v>
      </c>
      <c r="CN47" s="40" t="s">
        <v>945</v>
      </c>
      <c r="CO47" s="40" t="s">
        <v>148</v>
      </c>
    </row>
    <row r="48" spans="2:93" ht="15">
      <c r="AD48" s="40">
        <f>ROW()</f>
        <v>48</v>
      </c>
      <c r="AR48" s="40" t="s">
        <v>525</v>
      </c>
      <c r="AS48" s="40" t="s">
        <v>657</v>
      </c>
      <c r="AT48" s="40" t="s">
        <v>655</v>
      </c>
      <c r="AU48" s="40">
        <v>0</v>
      </c>
      <c r="AV48" s="40" t="s">
        <v>84</v>
      </c>
      <c r="AW48" s="41" t="b">
        <v>1</v>
      </c>
      <c r="AY48" s="41" t="b">
        <v>1</v>
      </c>
      <c r="AZ48" s="41" t="b">
        <v>0</v>
      </c>
      <c r="BB48" s="40" t="s">
        <v>658</v>
      </c>
      <c r="BC48" s="40" t="s">
        <v>348</v>
      </c>
      <c r="BD48" s="41" t="b">
        <v>1</v>
      </c>
      <c r="BE48" s="40" t="str">
        <f ca="1">H130</f>
        <v>0.00</v>
      </c>
      <c r="BF48" s="40" t="str">
        <f ca="1">""&amp;H130</f>
        <v>0.00</v>
      </c>
      <c r="BG48" s="40" t="b">
        <v>0</v>
      </c>
      <c r="BH48" s="40" t="b">
        <v>0</v>
      </c>
      <c r="BK48" s="40" t="e">
        <f t="shared" ca="1" si="2"/>
        <v>#N/A</v>
      </c>
      <c r="BL48" s="40" t="e">
        <f t="shared" ca="1" si="3"/>
        <v>#N/A</v>
      </c>
      <c r="CN48" s="40" t="s">
        <v>946</v>
      </c>
      <c r="CO48" s="40" t="s">
        <v>160</v>
      </c>
    </row>
    <row r="49" spans="1:93" ht="15">
      <c r="B49" s="54" t="s">
        <v>584</v>
      </c>
      <c r="AA49" s="77">
        <v>1</v>
      </c>
      <c r="AB49" s="40">
        <f>IF(AC49="Y",1,2)</f>
        <v>1</v>
      </c>
      <c r="AC49" s="40" t="s">
        <v>539</v>
      </c>
      <c r="AD49" s="40">
        <f>ROW()</f>
        <v>49</v>
      </c>
      <c r="AR49" s="40" t="s">
        <v>525</v>
      </c>
      <c r="AS49" s="40" t="s">
        <v>660</v>
      </c>
      <c r="AT49" s="40" t="s">
        <v>655</v>
      </c>
      <c r="AU49" s="40">
        <v>0</v>
      </c>
      <c r="AV49" s="40" t="s">
        <v>87</v>
      </c>
      <c r="AW49" s="41" t="b">
        <v>1</v>
      </c>
      <c r="AY49" s="41" t="b">
        <v>1</v>
      </c>
      <c r="AZ49" s="41" t="b">
        <v>0</v>
      </c>
      <c r="BB49" s="40" t="s">
        <v>661</v>
      </c>
      <c r="BC49" s="40" t="s">
        <v>348</v>
      </c>
      <c r="BD49" s="41" t="b">
        <v>1</v>
      </c>
      <c r="BE49" s="40" t="str">
        <f ca="1">K130</f>
        <v>0.00</v>
      </c>
      <c r="BF49" s="40" t="str">
        <f ca="1">""&amp;K130</f>
        <v>0.00</v>
      </c>
      <c r="BG49" s="40" t="b">
        <v>0</v>
      </c>
      <c r="BH49" s="40" t="b">
        <v>0</v>
      </c>
      <c r="BK49" s="40" t="e">
        <f t="shared" ca="1" si="2"/>
        <v>#N/A</v>
      </c>
      <c r="BL49" s="40" t="e">
        <f t="shared" ca="1" si="3"/>
        <v>#N/A</v>
      </c>
      <c r="CN49" s="40" t="s">
        <v>950</v>
      </c>
      <c r="CO49" s="40" t="s">
        <v>169</v>
      </c>
    </row>
    <row r="50" spans="1:93" ht="15">
      <c r="AD50" s="40">
        <f>ROW()</f>
        <v>50</v>
      </c>
      <c r="AR50" s="40" t="s">
        <v>525</v>
      </c>
      <c r="AS50" s="40" t="s">
        <v>662</v>
      </c>
      <c r="AT50" s="40" t="s">
        <v>655</v>
      </c>
      <c r="AU50" s="40">
        <v>0</v>
      </c>
      <c r="AV50" s="40" t="s">
        <v>90</v>
      </c>
      <c r="AW50" s="41" t="b">
        <v>1</v>
      </c>
      <c r="AY50" s="41" t="b">
        <v>1</v>
      </c>
      <c r="AZ50" s="41" t="b">
        <v>0</v>
      </c>
      <c r="BB50" s="40" t="s">
        <v>663</v>
      </c>
      <c r="BC50" s="40" t="s">
        <v>348</v>
      </c>
      <c r="BD50" s="41" t="b">
        <v>1</v>
      </c>
      <c r="BE50" s="40" t="str">
        <f ca="1">N130</f>
        <v>0.00</v>
      </c>
      <c r="BF50" s="40" t="str">
        <f ca="1">""&amp;N130</f>
        <v>0.00</v>
      </c>
      <c r="BG50" s="40" t="b">
        <v>0</v>
      </c>
      <c r="BH50" s="40" t="b">
        <v>0</v>
      </c>
      <c r="BK50" s="40" t="e">
        <f t="shared" ca="1" si="2"/>
        <v>#N/A</v>
      </c>
      <c r="BL50" s="40" t="e">
        <f t="shared" ca="1" si="3"/>
        <v>#N/A</v>
      </c>
      <c r="CN50" s="40" t="s">
        <v>951</v>
      </c>
      <c r="CO50" s="40" t="s">
        <v>113</v>
      </c>
    </row>
    <row r="51" spans="1:93" ht="15">
      <c r="B51" s="54" t="s">
        <v>591</v>
      </c>
      <c r="AA51" s="77">
        <v>1</v>
      </c>
      <c r="AB51" s="40">
        <f>IF(AC51="Y",1,2)</f>
        <v>1</v>
      </c>
      <c r="AC51" s="40" t="s">
        <v>539</v>
      </c>
      <c r="AD51" s="40">
        <f>ROW()</f>
        <v>51</v>
      </c>
      <c r="AR51" s="40" t="s">
        <v>525</v>
      </c>
      <c r="AS51" s="40" t="s">
        <v>665</v>
      </c>
      <c r="AT51" s="40" t="s">
        <v>655</v>
      </c>
      <c r="AU51" s="40">
        <v>0</v>
      </c>
      <c r="AV51" s="40" t="s">
        <v>93</v>
      </c>
      <c r="AW51" s="41" t="b">
        <v>1</v>
      </c>
      <c r="AY51" s="41" t="b">
        <v>1</v>
      </c>
      <c r="AZ51" s="41" t="b">
        <v>0</v>
      </c>
      <c r="BB51" s="40" t="s">
        <v>666</v>
      </c>
      <c r="BC51" s="40" t="s">
        <v>348</v>
      </c>
      <c r="BD51" s="41" t="b">
        <v>1</v>
      </c>
      <c r="BE51" s="40" t="str">
        <f>N132</f>
        <v>0</v>
      </c>
      <c r="BF51" s="40" t="str">
        <f>""&amp;N132</f>
        <v>0</v>
      </c>
      <c r="BG51" s="40" t="b">
        <v>0</v>
      </c>
      <c r="BH51" s="40" t="b">
        <v>0</v>
      </c>
      <c r="BK51" s="40" t="e">
        <f t="shared" ca="1" si="2"/>
        <v>#N/A</v>
      </c>
      <c r="BL51" s="40" t="e">
        <f t="shared" ca="1" si="3"/>
        <v>#N/A</v>
      </c>
      <c r="CN51" s="40" t="s">
        <v>952</v>
      </c>
      <c r="CO51" s="40" t="s">
        <v>133</v>
      </c>
    </row>
    <row r="52" spans="1:93" ht="15">
      <c r="A52" s="54" t="s">
        <v>360</v>
      </c>
      <c r="AD52" s="40">
        <f>ROW()</f>
        <v>52</v>
      </c>
      <c r="AR52" s="40" t="s">
        <v>454</v>
      </c>
      <c r="AS52" s="40" t="s">
        <v>668</v>
      </c>
      <c r="AT52" s="40" t="s">
        <v>669</v>
      </c>
      <c r="AU52" s="40">
        <v>0</v>
      </c>
      <c r="AV52" s="40" t="s">
        <v>81</v>
      </c>
      <c r="AW52" s="41" t="b">
        <v>0</v>
      </c>
      <c r="AY52" s="41" t="b">
        <v>1</v>
      </c>
      <c r="AZ52" s="41" t="b">
        <v>0</v>
      </c>
      <c r="BB52" s="40" t="s">
        <v>670</v>
      </c>
      <c r="BC52" s="40" t="s">
        <v>348</v>
      </c>
      <c r="BD52" s="41" t="b">
        <v>1</v>
      </c>
      <c r="BE52" s="40" t="str">
        <f>H143</f>
        <v>0</v>
      </c>
      <c r="BF52" s="40" t="str">
        <f>""&amp;H143</f>
        <v>0</v>
      </c>
      <c r="BG52" s="40" t="b">
        <v>1</v>
      </c>
      <c r="BH52" s="40" t="b">
        <v>0</v>
      </c>
      <c r="BK52" s="40" t="e">
        <f t="shared" ca="1" si="2"/>
        <v>#N/A</v>
      </c>
      <c r="BL52" s="40" t="e">
        <f t="shared" ca="1" si="3"/>
        <v>#N/A</v>
      </c>
      <c r="CN52" s="40" t="s">
        <v>956</v>
      </c>
      <c r="CO52" s="40" t="s">
        <v>114</v>
      </c>
    </row>
    <row r="53" spans="1:93" ht="15">
      <c r="A53" s="54" t="s">
        <v>360</v>
      </c>
      <c r="B53" s="54" t="s">
        <v>671</v>
      </c>
      <c r="AD53" s="40">
        <f>ROW()</f>
        <v>53</v>
      </c>
      <c r="AR53" s="40" t="s">
        <v>454</v>
      </c>
      <c r="AS53" s="40" t="s">
        <v>672</v>
      </c>
      <c r="AT53" s="40" t="s">
        <v>669</v>
      </c>
      <c r="AU53" s="40">
        <v>0</v>
      </c>
      <c r="AV53" s="40" t="s">
        <v>86</v>
      </c>
      <c r="AW53" s="41" t="b">
        <v>1</v>
      </c>
      <c r="AY53" s="41" t="b">
        <v>1</v>
      </c>
      <c r="AZ53" s="41" t="b">
        <v>0</v>
      </c>
      <c r="BB53" s="40" t="s">
        <v>673</v>
      </c>
      <c r="BC53" s="40" t="s">
        <v>348</v>
      </c>
      <c r="BD53" s="41" t="b">
        <v>0</v>
      </c>
      <c r="BE53" s="40" t="str">
        <f>N185</f>
        <v>INE635I01018</v>
      </c>
      <c r="BF53" s="40" t="str">
        <f>""&amp;N185</f>
        <v>INE635I01018</v>
      </c>
      <c r="BG53" s="40" t="b">
        <v>1</v>
      </c>
      <c r="BH53" s="40" t="b">
        <v>0</v>
      </c>
      <c r="BK53" s="40" t="e">
        <f t="shared" ca="1" si="2"/>
        <v>#N/A</v>
      </c>
      <c r="BL53" s="40" t="e">
        <f t="shared" ca="1" si="3"/>
        <v>#N/A</v>
      </c>
      <c r="CN53" s="40" t="s">
        <v>957</v>
      </c>
      <c r="CO53" s="40" t="s">
        <v>134</v>
      </c>
    </row>
    <row r="54" spans="1:93" ht="15">
      <c r="A54" s="54" t="s">
        <v>360</v>
      </c>
      <c r="AD54" s="40">
        <f>ROW()</f>
        <v>54</v>
      </c>
      <c r="AR54" s="40" t="s">
        <v>454</v>
      </c>
      <c r="AS54" s="40" t="s">
        <v>674</v>
      </c>
      <c r="AT54" s="40" t="s">
        <v>669</v>
      </c>
      <c r="AU54" s="40">
        <v>0</v>
      </c>
      <c r="AV54" s="40" t="s">
        <v>89</v>
      </c>
      <c r="AW54" s="41" t="b">
        <v>1</v>
      </c>
      <c r="AY54" s="41" t="b">
        <v>1</v>
      </c>
      <c r="AZ54" s="41" t="b">
        <v>0</v>
      </c>
      <c r="BB54" s="40" t="s">
        <v>675</v>
      </c>
      <c r="BC54" s="40" t="s">
        <v>348</v>
      </c>
      <c r="BD54" s="41" t="b">
        <v>1</v>
      </c>
      <c r="BE54" s="40" t="str">
        <f>N187</f>
        <v>0</v>
      </c>
      <c r="BF54" s="40" t="str">
        <f>""&amp;N187</f>
        <v>0</v>
      </c>
      <c r="BG54" s="40" t="b">
        <v>0</v>
      </c>
      <c r="BH54" s="40" t="b">
        <v>0</v>
      </c>
      <c r="BK54" s="40" t="e">
        <f t="shared" ca="1" si="2"/>
        <v>#N/A</v>
      </c>
      <c r="BL54" s="40" t="e">
        <f t="shared" ca="1" si="3"/>
        <v>#N/A</v>
      </c>
      <c r="CN54" s="40" t="s">
        <v>958</v>
      </c>
      <c r="CO54" s="40" t="s">
        <v>149</v>
      </c>
    </row>
    <row r="55" spans="1:93" ht="15">
      <c r="A55" s="54" t="s">
        <v>360</v>
      </c>
      <c r="B55" s="129" t="s">
        <v>676</v>
      </c>
      <c r="C55" s="129"/>
      <c r="D55" s="129" t="s">
        <v>677</v>
      </c>
      <c r="E55" s="129"/>
      <c r="F55" s="129"/>
      <c r="G55" s="129" t="s">
        <v>678</v>
      </c>
      <c r="H55" s="129"/>
      <c r="I55" s="129"/>
      <c r="J55" s="129"/>
      <c r="AD55" s="40">
        <f>ROW()</f>
        <v>55</v>
      </c>
      <c r="AR55" s="40" t="s">
        <v>454</v>
      </c>
      <c r="AS55" s="40" t="s">
        <v>679</v>
      </c>
      <c r="AT55" s="40" t="s">
        <v>669</v>
      </c>
      <c r="AU55" s="40">
        <v>0</v>
      </c>
      <c r="AV55" s="40" t="s">
        <v>92</v>
      </c>
      <c r="AW55" s="41" t="b">
        <v>1</v>
      </c>
      <c r="AY55" s="41" t="b">
        <v>0</v>
      </c>
      <c r="AZ55" s="41" t="b">
        <v>0</v>
      </c>
      <c r="BB55" s="40" t="s">
        <v>680</v>
      </c>
      <c r="BC55" s="40" t="s">
        <v>458</v>
      </c>
      <c r="BD55" s="41" t="b">
        <v>0</v>
      </c>
      <c r="BE55" s="40" t="s">
        <v>681</v>
      </c>
      <c r="BF55" s="40" t="s">
        <v>681</v>
      </c>
      <c r="BG55" s="40" t="b">
        <v>0</v>
      </c>
      <c r="BH55" s="40" t="b">
        <v>0</v>
      </c>
      <c r="BK55" s="40" t="s">
        <v>460</v>
      </c>
      <c r="BL55" s="40" t="s">
        <v>460</v>
      </c>
      <c r="CN55" s="40" t="s">
        <v>962</v>
      </c>
      <c r="CO55" s="40" t="s">
        <v>161</v>
      </c>
    </row>
    <row r="56" spans="1:93" ht="15">
      <c r="A56" s="54" t="s">
        <v>360</v>
      </c>
      <c r="B56" s="107" t="s">
        <v>44</v>
      </c>
      <c r="C56" s="108"/>
      <c r="D56" s="102" t="s">
        <v>184</v>
      </c>
      <c r="E56" s="113"/>
      <c r="F56" s="103"/>
      <c r="G56" s="91" t="str">
        <f>VLOOKUP(D56,LookUpMaster!$A$8:$B$11,2,FALSE)</f>
        <v>A1 - Bombay Stock Exchange (BSE)</v>
      </c>
      <c r="H56" s="91"/>
      <c r="I56" s="91"/>
      <c r="J56" s="92"/>
      <c r="AD56" s="40">
        <f>ROW()</f>
        <v>56</v>
      </c>
      <c r="AR56" s="40" t="s">
        <v>467</v>
      </c>
      <c r="AS56" s="40" t="s">
        <v>668</v>
      </c>
      <c r="AT56" s="40" t="s">
        <v>684</v>
      </c>
      <c r="AU56" s="40">
        <v>0</v>
      </c>
      <c r="AV56" s="40" t="s">
        <v>81</v>
      </c>
      <c r="AW56" s="41" t="b">
        <v>0</v>
      </c>
      <c r="AY56" s="41" t="b">
        <v>1</v>
      </c>
      <c r="AZ56" s="41" t="b">
        <v>0</v>
      </c>
      <c r="BB56" s="40" t="s">
        <v>685</v>
      </c>
      <c r="BC56" s="40" t="s">
        <v>458</v>
      </c>
      <c r="BD56" s="41" t="b">
        <v>0</v>
      </c>
      <c r="BE56" s="40" t="s">
        <v>686</v>
      </c>
      <c r="BF56" s="40" t="s">
        <v>686</v>
      </c>
      <c r="BG56" s="40" t="b">
        <v>0</v>
      </c>
      <c r="BH56" s="40" t="b">
        <v>0</v>
      </c>
      <c r="BK56" s="40" t="s">
        <v>460</v>
      </c>
      <c r="BL56" s="40" t="s">
        <v>460</v>
      </c>
      <c r="CN56" s="40" t="s">
        <v>963</v>
      </c>
      <c r="CO56" s="40" t="s">
        <v>170</v>
      </c>
    </row>
    <row r="57" spans="1:93" ht="15">
      <c r="B57" s="107" t="s">
        <v>28</v>
      </c>
      <c r="C57" s="108"/>
      <c r="D57" s="102"/>
      <c r="E57" s="113"/>
      <c r="F57" s="103"/>
      <c r="G57" s="91" t="e">
        <f>VLOOKUP(D57,LookUpMaster!$A$8:$B$11,2,FALSE)</f>
        <v>#N/A</v>
      </c>
      <c r="H57" s="91"/>
      <c r="I57" s="91"/>
      <c r="J57" s="92"/>
      <c r="AW57" s="41"/>
      <c r="BD57" s="41"/>
      <c r="CN57" s="40" t="s">
        <v>964</v>
      </c>
      <c r="CO57" s="40" t="s">
        <v>176</v>
      </c>
    </row>
    <row r="58" spans="1:93" ht="15">
      <c r="B58" s="107" t="s">
        <v>40</v>
      </c>
      <c r="C58" s="108"/>
      <c r="D58" s="102"/>
      <c r="E58" s="113"/>
      <c r="F58" s="103"/>
      <c r="G58" s="91" t="e">
        <f>VLOOKUP(D58,LookUpMaster!$A$8:$B$11,2,FALSE)</f>
        <v>#N/A</v>
      </c>
      <c r="H58" s="91"/>
      <c r="I58" s="91"/>
      <c r="J58" s="92"/>
      <c r="AW58" s="41"/>
      <c r="BD58" s="41"/>
      <c r="CN58" s="40" t="s">
        <v>968</v>
      </c>
      <c r="CO58" s="40" t="s">
        <v>115</v>
      </c>
    </row>
    <row r="59" spans="1:93" ht="15">
      <c r="B59" s="107" t="s">
        <v>55</v>
      </c>
      <c r="C59" s="108"/>
      <c r="D59" s="102"/>
      <c r="E59" s="113"/>
      <c r="F59" s="103"/>
      <c r="G59" s="91" t="e">
        <f>VLOOKUP(D59,LookUpMaster!$A$8:$B$11,2,FALSE)</f>
        <v>#N/A</v>
      </c>
      <c r="H59" s="91"/>
      <c r="I59" s="91"/>
      <c r="J59" s="92"/>
      <c r="AW59" s="41"/>
      <c r="BD59" s="41"/>
      <c r="CN59" s="40" t="s">
        <v>969</v>
      </c>
      <c r="CO59" s="40" t="s">
        <v>135</v>
      </c>
    </row>
    <row r="60" spans="1:93" ht="15">
      <c r="AD60" s="40">
        <f>ROW()</f>
        <v>60</v>
      </c>
      <c r="AR60" s="40" t="s">
        <v>467</v>
      </c>
      <c r="AS60" s="40" t="s">
        <v>687</v>
      </c>
      <c r="AT60" s="40" t="s">
        <v>684</v>
      </c>
      <c r="AU60" s="40">
        <v>0</v>
      </c>
      <c r="AV60" s="40" t="s">
        <v>86</v>
      </c>
      <c r="AW60" s="41" t="b">
        <v>1</v>
      </c>
      <c r="AY60" s="41" t="b">
        <v>1</v>
      </c>
      <c r="AZ60" s="41" t="b">
        <v>1</v>
      </c>
      <c r="BB60" s="40" t="s">
        <v>688</v>
      </c>
      <c r="BC60" s="40" t="s">
        <v>348</v>
      </c>
      <c r="BD60" s="41" t="b">
        <v>1</v>
      </c>
      <c r="BE60" s="40" t="str">
        <f t="shared" ref="BE60:BE71" si="4">F150</f>
        <v>361217</v>
      </c>
      <c r="BF60" s="40" t="str">
        <f t="shared" ref="BF60:BF71" si="5">""&amp;F150</f>
        <v>361217</v>
      </c>
      <c r="BG60" s="40" t="b">
        <v>1</v>
      </c>
      <c r="BH60" s="40" t="b">
        <v>1</v>
      </c>
      <c r="BK60" s="40" t="e">
        <f t="shared" ref="BK60:BK77" ca="1" si="6">_xlfn.FORMULATEXT(BE60)</f>
        <v>#N/A</v>
      </c>
      <c r="BL60" s="40" t="e">
        <f t="shared" ref="BL60:BL77" ca="1" si="7">_xlfn.FORMULATEXT(BE60)</f>
        <v>#N/A</v>
      </c>
      <c r="CN60" s="40" t="s">
        <v>970</v>
      </c>
      <c r="CO60" s="40" t="s">
        <v>150</v>
      </c>
    </row>
    <row r="61" spans="1:93" ht="15">
      <c r="B61" s="46" t="s">
        <v>689</v>
      </c>
      <c r="N61" s="213" t="s">
        <v>44</v>
      </c>
      <c r="O61" s="214"/>
      <c r="P61" s="215"/>
      <c r="AD61" s="40">
        <f>ROW()</f>
        <v>61</v>
      </c>
      <c r="AR61" s="40" t="s">
        <v>467</v>
      </c>
      <c r="AS61" s="40" t="s">
        <v>691</v>
      </c>
      <c r="AT61" s="40" t="s">
        <v>684</v>
      </c>
      <c r="AU61" s="40">
        <v>0</v>
      </c>
      <c r="AV61" s="40" t="s">
        <v>89</v>
      </c>
      <c r="AW61" s="41" t="b">
        <v>1</v>
      </c>
      <c r="AY61" s="41" t="b">
        <v>1</v>
      </c>
      <c r="AZ61" s="41" t="b">
        <v>0</v>
      </c>
      <c r="BB61" s="40" t="s">
        <v>692</v>
      </c>
      <c r="BC61" s="40" t="s">
        <v>348</v>
      </c>
      <c r="BD61" s="41" t="b">
        <v>1</v>
      </c>
      <c r="BE61" s="40" t="str">
        <f t="shared" si="4"/>
        <v>0.00</v>
      </c>
      <c r="BF61" s="40" t="str">
        <f t="shared" si="5"/>
        <v>0.00</v>
      </c>
      <c r="BG61" s="40" t="b">
        <v>0</v>
      </c>
      <c r="BH61" s="40" t="b">
        <v>0</v>
      </c>
      <c r="BK61" s="40" t="e">
        <f t="shared" ca="1" si="6"/>
        <v>#N/A</v>
      </c>
      <c r="BL61" s="40" t="e">
        <f t="shared" ca="1" si="7"/>
        <v>#N/A</v>
      </c>
      <c r="CN61" s="40" t="s">
        <v>976</v>
      </c>
      <c r="CO61" s="40" t="s">
        <v>116</v>
      </c>
    </row>
    <row r="62" spans="1:93" ht="15">
      <c r="A62" s="54" t="s">
        <v>360</v>
      </c>
      <c r="AD62" s="40">
        <f>ROW()</f>
        <v>62</v>
      </c>
      <c r="AR62" s="40" t="s">
        <v>467</v>
      </c>
      <c r="AS62" s="40" t="s">
        <v>694</v>
      </c>
      <c r="AT62" s="40" t="s">
        <v>684</v>
      </c>
      <c r="AU62" s="40">
        <v>0</v>
      </c>
      <c r="AV62" s="40" t="s">
        <v>92</v>
      </c>
      <c r="AW62" s="41" t="b">
        <v>1</v>
      </c>
      <c r="AY62" s="41" t="b">
        <v>1</v>
      </c>
      <c r="AZ62" s="41" t="b">
        <v>0</v>
      </c>
      <c r="BB62" s="40" t="s">
        <v>695</v>
      </c>
      <c r="BC62" s="40" t="s">
        <v>348</v>
      </c>
      <c r="BD62" s="41" t="b">
        <v>1</v>
      </c>
      <c r="BE62" s="40" t="str">
        <f t="shared" si="4"/>
        <v>0</v>
      </c>
      <c r="BF62" s="40" t="str">
        <f t="shared" si="5"/>
        <v>0</v>
      </c>
      <c r="BG62" s="40" t="b">
        <v>1</v>
      </c>
      <c r="BH62" s="40" t="b">
        <v>0</v>
      </c>
      <c r="BK62" s="40" t="e">
        <f t="shared" ca="1" si="6"/>
        <v>#N/A</v>
      </c>
      <c r="BL62" s="40" t="e">
        <f t="shared" ca="1" si="7"/>
        <v>#N/A</v>
      </c>
      <c r="CN62" s="40" t="s">
        <v>977</v>
      </c>
      <c r="CO62" s="40" t="s">
        <v>117</v>
      </c>
    </row>
    <row r="63" spans="1:93" ht="47.45" customHeight="1">
      <c r="A63" s="54" t="s">
        <v>360</v>
      </c>
      <c r="B63" s="229" t="s">
        <v>696</v>
      </c>
      <c r="C63" s="229"/>
      <c r="D63" s="229"/>
      <c r="E63" s="229"/>
      <c r="F63" s="230" t="s">
        <v>697</v>
      </c>
      <c r="G63" s="230"/>
      <c r="H63" s="230"/>
      <c r="I63" s="230"/>
      <c r="J63" s="231" t="s">
        <v>698</v>
      </c>
      <c r="K63" s="231"/>
      <c r="L63" s="231"/>
      <c r="M63" s="231"/>
      <c r="N63" s="124" t="s">
        <v>699</v>
      </c>
      <c r="O63" s="124"/>
      <c r="P63" s="124"/>
      <c r="Q63" s="57"/>
      <c r="AD63" s="40">
        <f>ROW()</f>
        <v>63</v>
      </c>
      <c r="AR63" s="40" t="s">
        <v>467</v>
      </c>
      <c r="AS63" s="40" t="s">
        <v>700</v>
      </c>
      <c r="AT63" s="40" t="s">
        <v>684</v>
      </c>
      <c r="AU63" s="40">
        <v>0</v>
      </c>
      <c r="AV63" s="40" t="s">
        <v>95</v>
      </c>
      <c r="AW63" s="41" t="b">
        <v>1</v>
      </c>
      <c r="AY63" s="41" t="b">
        <v>0</v>
      </c>
      <c r="AZ63" s="41" t="b">
        <v>0</v>
      </c>
      <c r="BB63" s="40" t="s">
        <v>701</v>
      </c>
      <c r="BC63" s="40" t="s">
        <v>348</v>
      </c>
      <c r="BD63" s="41" t="b">
        <v>1</v>
      </c>
      <c r="BE63" s="40" t="str">
        <f t="shared" si="4"/>
        <v>0</v>
      </c>
      <c r="BF63" s="40" t="str">
        <f t="shared" si="5"/>
        <v>0</v>
      </c>
      <c r="BG63" s="40" t="b">
        <v>1</v>
      </c>
      <c r="BH63" s="40" t="b">
        <v>0</v>
      </c>
      <c r="BK63" s="40" t="e">
        <f t="shared" ca="1" si="6"/>
        <v>#N/A</v>
      </c>
      <c r="BL63" s="40" t="e">
        <f t="shared" ca="1" si="7"/>
        <v>#N/A</v>
      </c>
      <c r="CN63" s="40" t="s">
        <v>978</v>
      </c>
      <c r="CO63" s="40" t="s">
        <v>136</v>
      </c>
    </row>
    <row r="64" spans="1:93" ht="15">
      <c r="A64" s="54" t="s">
        <v>360</v>
      </c>
      <c r="B64" s="102" t="s">
        <v>1912</v>
      </c>
      <c r="C64" s="113"/>
      <c r="D64" s="113"/>
      <c r="E64" s="103"/>
      <c r="F64" s="109" t="s">
        <v>1913</v>
      </c>
      <c r="G64" s="113"/>
      <c r="H64" s="113"/>
      <c r="I64" s="103"/>
      <c r="J64" s="109" t="s">
        <v>1914</v>
      </c>
      <c r="K64" s="113"/>
      <c r="L64" s="113"/>
      <c r="M64" s="103"/>
      <c r="N64" s="93"/>
      <c r="O64" s="94"/>
      <c r="P64" s="95"/>
      <c r="Q64" s="42"/>
      <c r="AD64" s="40">
        <f>ROW()</f>
        <v>64</v>
      </c>
      <c r="AR64" s="40" t="s">
        <v>476</v>
      </c>
      <c r="AS64" s="40" t="s">
        <v>668</v>
      </c>
      <c r="AT64" s="40" t="s">
        <v>703</v>
      </c>
      <c r="AU64" s="40">
        <v>0</v>
      </c>
      <c r="AV64" s="40" t="s">
        <v>81</v>
      </c>
      <c r="AW64" s="41" t="b">
        <v>0</v>
      </c>
      <c r="AY64" s="41" t="b">
        <v>1</v>
      </c>
      <c r="AZ64" s="41" t="b">
        <v>0</v>
      </c>
      <c r="BB64" s="40" t="s">
        <v>704</v>
      </c>
      <c r="BC64" s="40" t="s">
        <v>348</v>
      </c>
      <c r="BD64" s="41" t="b">
        <v>1</v>
      </c>
      <c r="BE64" s="40" t="str">
        <f t="shared" si="4"/>
        <v>0</v>
      </c>
      <c r="BF64" s="40" t="str">
        <f t="shared" si="5"/>
        <v>0</v>
      </c>
      <c r="BG64" s="40" t="b">
        <v>1</v>
      </c>
      <c r="BH64" s="40" t="b">
        <v>0</v>
      </c>
      <c r="BK64" s="40" t="e">
        <f t="shared" ca="1" si="6"/>
        <v>#N/A</v>
      </c>
      <c r="BL64" s="40" t="e">
        <f t="shared" ca="1" si="7"/>
        <v>#N/A</v>
      </c>
      <c r="CN64" s="40" t="s">
        <v>982</v>
      </c>
      <c r="CO64" s="40" t="s">
        <v>151</v>
      </c>
    </row>
    <row r="65" spans="1:93" ht="15">
      <c r="AD65" s="40">
        <f>ROW()</f>
        <v>65</v>
      </c>
      <c r="AR65" s="40" t="s">
        <v>476</v>
      </c>
      <c r="AS65" s="40" t="s">
        <v>672</v>
      </c>
      <c r="AT65" s="40" t="s">
        <v>703</v>
      </c>
      <c r="AU65" s="40">
        <v>0</v>
      </c>
      <c r="AV65" s="40" t="s">
        <v>86</v>
      </c>
      <c r="AW65" s="41" t="b">
        <v>1</v>
      </c>
      <c r="AY65" s="41" t="b">
        <v>1</v>
      </c>
      <c r="AZ65" s="41" t="b">
        <v>0</v>
      </c>
      <c r="BB65" s="40" t="s">
        <v>705</v>
      </c>
      <c r="BC65" s="40" t="s">
        <v>348</v>
      </c>
      <c r="BD65" s="41" t="b">
        <v>1</v>
      </c>
      <c r="BE65" s="40" t="str">
        <f t="shared" si="4"/>
        <v>0</v>
      </c>
      <c r="BF65" s="40" t="str">
        <f t="shared" si="5"/>
        <v>0</v>
      </c>
      <c r="BG65" s="40" t="b">
        <v>1</v>
      </c>
      <c r="BH65" s="40" t="b">
        <v>0</v>
      </c>
      <c r="BK65" s="40" t="e">
        <f t="shared" ca="1" si="6"/>
        <v>#N/A</v>
      </c>
      <c r="BL65" s="40" t="e">
        <f t="shared" ca="1" si="7"/>
        <v>#N/A</v>
      </c>
      <c r="CN65" s="40" t="s">
        <v>983</v>
      </c>
      <c r="CO65" s="40" t="s">
        <v>162</v>
      </c>
    </row>
    <row r="66" spans="1:93" ht="15">
      <c r="B66" s="54" t="s">
        <v>706</v>
      </c>
      <c r="N66" s="119"/>
      <c r="O66" s="119"/>
      <c r="P66" s="119"/>
      <c r="AA66" s="77">
        <v>1</v>
      </c>
      <c r="AB66" s="40">
        <f>IF(AC66="Y",1,2)</f>
        <v>1</v>
      </c>
      <c r="AC66" s="40" t="s">
        <v>539</v>
      </c>
      <c r="AD66" s="40">
        <f>ROW()</f>
        <v>66</v>
      </c>
      <c r="AR66" s="40" t="s">
        <v>476</v>
      </c>
      <c r="AS66" s="40" t="s">
        <v>674</v>
      </c>
      <c r="AT66" s="40" t="s">
        <v>703</v>
      </c>
      <c r="AU66" s="40">
        <v>0</v>
      </c>
      <c r="AV66" s="40" t="s">
        <v>89</v>
      </c>
      <c r="AW66" s="41" t="b">
        <v>1</v>
      </c>
      <c r="AY66" s="41" t="b">
        <v>1</v>
      </c>
      <c r="AZ66" s="41" t="b">
        <v>0</v>
      </c>
      <c r="BB66" s="40" t="s">
        <v>708</v>
      </c>
      <c r="BC66" s="40" t="s">
        <v>348</v>
      </c>
      <c r="BD66" s="41" t="b">
        <v>1</v>
      </c>
      <c r="BE66" s="40" t="str">
        <f t="shared" si="4"/>
        <v>0</v>
      </c>
      <c r="BF66" s="40" t="str">
        <f t="shared" si="5"/>
        <v>0</v>
      </c>
      <c r="BG66" s="40" t="b">
        <v>1</v>
      </c>
      <c r="BH66" s="40" t="b">
        <v>0</v>
      </c>
      <c r="BK66" s="40" t="e">
        <f t="shared" ca="1" si="6"/>
        <v>#N/A</v>
      </c>
      <c r="BL66" s="40" t="e">
        <f t="shared" ca="1" si="7"/>
        <v>#N/A</v>
      </c>
      <c r="CN66" s="40" t="s">
        <v>984</v>
      </c>
      <c r="CO66" s="40" t="s">
        <v>171</v>
      </c>
    </row>
    <row r="67" spans="1:93" ht="15">
      <c r="AD67" s="40">
        <f>ROW()</f>
        <v>67</v>
      </c>
      <c r="AR67" s="40" t="s">
        <v>476</v>
      </c>
      <c r="AS67" s="40" t="s">
        <v>679</v>
      </c>
      <c r="AT67" s="40" t="s">
        <v>703</v>
      </c>
      <c r="AU67" s="40">
        <v>0</v>
      </c>
      <c r="AV67" s="40" t="s">
        <v>92</v>
      </c>
      <c r="AW67" s="41" t="b">
        <v>1</v>
      </c>
      <c r="AY67" s="41" t="b">
        <v>0</v>
      </c>
      <c r="AZ67" s="41" t="b">
        <v>0</v>
      </c>
      <c r="BB67" s="40" t="s">
        <v>709</v>
      </c>
      <c r="BC67" s="40" t="s">
        <v>348</v>
      </c>
      <c r="BD67" s="41" t="b">
        <v>1</v>
      </c>
      <c r="BE67" s="40" t="str">
        <f t="shared" si="4"/>
        <v>0</v>
      </c>
      <c r="BF67" s="40" t="str">
        <f t="shared" si="5"/>
        <v>0</v>
      </c>
      <c r="BG67" s="40" t="b">
        <v>1</v>
      </c>
      <c r="BH67" s="40" t="b">
        <v>0</v>
      </c>
      <c r="BK67" s="40" t="e">
        <f t="shared" ca="1" si="6"/>
        <v>#N/A</v>
      </c>
      <c r="BL67" s="40" t="e">
        <f t="shared" ca="1" si="7"/>
        <v>#N/A</v>
      </c>
      <c r="CN67" s="40" t="s">
        <v>988</v>
      </c>
      <c r="CO67" s="40" t="s">
        <v>177</v>
      </c>
    </row>
    <row r="68" spans="1:93" ht="15">
      <c r="B68" s="46" t="s">
        <v>710</v>
      </c>
      <c r="N68" s="96" t="s">
        <v>711</v>
      </c>
      <c r="O68" s="97"/>
      <c r="P68" s="98"/>
      <c r="AD68" s="40">
        <f>ROW()</f>
        <v>68</v>
      </c>
      <c r="AR68" s="40" t="s">
        <v>483</v>
      </c>
      <c r="AS68" s="40" t="s">
        <v>668</v>
      </c>
      <c r="AT68" s="40" t="s">
        <v>712</v>
      </c>
      <c r="AU68" s="40">
        <v>0</v>
      </c>
      <c r="AV68" s="40" t="s">
        <v>81</v>
      </c>
      <c r="AW68" s="41" t="b">
        <v>0</v>
      </c>
      <c r="AY68" s="41" t="b">
        <v>1</v>
      </c>
      <c r="AZ68" s="41" t="b">
        <v>0</v>
      </c>
      <c r="BB68" s="40" t="s">
        <v>713</v>
      </c>
      <c r="BC68" s="40" t="s">
        <v>348</v>
      </c>
      <c r="BD68" s="41" t="b">
        <v>1</v>
      </c>
      <c r="BE68" s="40" t="str">
        <f t="shared" si="4"/>
        <v>0</v>
      </c>
      <c r="BF68" s="40" t="str">
        <f t="shared" si="5"/>
        <v>0</v>
      </c>
      <c r="BG68" s="40" t="b">
        <v>1</v>
      </c>
      <c r="BH68" s="40" t="b">
        <v>0</v>
      </c>
      <c r="BK68" s="40" t="e">
        <f t="shared" ca="1" si="6"/>
        <v>#N/A</v>
      </c>
      <c r="BL68" s="40" t="e">
        <f t="shared" ca="1" si="7"/>
        <v>#N/A</v>
      </c>
      <c r="CN68" s="40" t="s">
        <v>989</v>
      </c>
      <c r="CO68" s="40" t="s">
        <v>183</v>
      </c>
    </row>
    <row r="69" spans="1:93" ht="15">
      <c r="AD69" s="40">
        <f>ROW()</f>
        <v>69</v>
      </c>
      <c r="AR69" s="40" t="s">
        <v>483</v>
      </c>
      <c r="AS69" s="40" t="s">
        <v>687</v>
      </c>
      <c r="AT69" s="40" t="s">
        <v>712</v>
      </c>
      <c r="AU69" s="40">
        <v>0</v>
      </c>
      <c r="AV69" s="40" t="s">
        <v>86</v>
      </c>
      <c r="AW69" s="41" t="b">
        <v>1</v>
      </c>
      <c r="AY69" s="41" t="b">
        <v>1</v>
      </c>
      <c r="AZ69" s="41" t="b">
        <v>1</v>
      </c>
      <c r="BB69" s="40" t="s">
        <v>714</v>
      </c>
      <c r="BC69" s="40" t="s">
        <v>348</v>
      </c>
      <c r="BD69" s="41" t="b">
        <v>1</v>
      </c>
      <c r="BE69" s="40" t="str">
        <f t="shared" si="4"/>
        <v>0</v>
      </c>
      <c r="BF69" s="40" t="str">
        <f t="shared" si="5"/>
        <v>0</v>
      </c>
      <c r="BG69" s="40" t="b">
        <v>1</v>
      </c>
      <c r="BH69" s="40" t="b">
        <v>0</v>
      </c>
      <c r="BK69" s="40" t="e">
        <f t="shared" ca="1" si="6"/>
        <v>#N/A</v>
      </c>
      <c r="BL69" s="40" t="e">
        <f t="shared" ca="1" si="7"/>
        <v>#N/A</v>
      </c>
      <c r="CN69" s="40" t="s">
        <v>990</v>
      </c>
      <c r="CO69" s="40" t="s">
        <v>118</v>
      </c>
    </row>
    <row r="70" spans="1:93" ht="15">
      <c r="B70" s="46" t="s">
        <v>715</v>
      </c>
      <c r="N70" s="210" t="s">
        <v>716</v>
      </c>
      <c r="O70" s="211"/>
      <c r="P70" s="212"/>
      <c r="AD70" s="40">
        <f>ROW()</f>
        <v>70</v>
      </c>
      <c r="AR70" s="40" t="s">
        <v>483</v>
      </c>
      <c r="AS70" s="40" t="s">
        <v>691</v>
      </c>
      <c r="AT70" s="40" t="s">
        <v>712</v>
      </c>
      <c r="AU70" s="40">
        <v>0</v>
      </c>
      <c r="AV70" s="40" t="s">
        <v>89</v>
      </c>
      <c r="AW70" s="41" t="b">
        <v>1</v>
      </c>
      <c r="AY70" s="41" t="b">
        <v>1</v>
      </c>
      <c r="AZ70" s="41" t="b">
        <v>0</v>
      </c>
      <c r="BB70" s="40" t="s">
        <v>717</v>
      </c>
      <c r="BC70" s="40" t="s">
        <v>348</v>
      </c>
      <c r="BD70" s="41" t="b">
        <v>1</v>
      </c>
      <c r="BE70" s="40" t="str">
        <f t="shared" si="4"/>
        <v>0</v>
      </c>
      <c r="BF70" s="40" t="str">
        <f t="shared" si="5"/>
        <v>0</v>
      </c>
      <c r="BG70" s="40" t="b">
        <v>1</v>
      </c>
      <c r="BH70" s="40" t="b">
        <v>0</v>
      </c>
      <c r="BK70" s="40" t="e">
        <f t="shared" ca="1" si="6"/>
        <v>#N/A</v>
      </c>
      <c r="BL70" s="40" t="e">
        <f t="shared" ca="1" si="7"/>
        <v>#N/A</v>
      </c>
      <c r="CN70" s="40" t="s">
        <v>994</v>
      </c>
      <c r="CO70" s="40" t="s">
        <v>137</v>
      </c>
    </row>
    <row r="71" spans="1:93" ht="15">
      <c r="AD71" s="40">
        <f>ROW()</f>
        <v>71</v>
      </c>
      <c r="AR71" s="40" t="s">
        <v>483</v>
      </c>
      <c r="AS71" s="40" t="s">
        <v>694</v>
      </c>
      <c r="AT71" s="40" t="s">
        <v>712</v>
      </c>
      <c r="AU71" s="40">
        <v>0</v>
      </c>
      <c r="AV71" s="40" t="s">
        <v>92</v>
      </c>
      <c r="AW71" s="41" t="b">
        <v>1</v>
      </c>
      <c r="AY71" s="41" t="b">
        <v>1</v>
      </c>
      <c r="AZ71" s="41" t="b">
        <v>0</v>
      </c>
      <c r="BB71" s="40" t="s">
        <v>718</v>
      </c>
      <c r="BC71" s="40" t="s">
        <v>348</v>
      </c>
      <c r="BD71" s="41" t="b">
        <v>1</v>
      </c>
      <c r="BE71" s="40" t="str">
        <f t="shared" si="4"/>
        <v>0</v>
      </c>
      <c r="BF71" s="40" t="str">
        <f t="shared" si="5"/>
        <v>0</v>
      </c>
      <c r="BG71" s="40" t="b">
        <v>1</v>
      </c>
      <c r="BH71" s="40" t="b">
        <v>0</v>
      </c>
      <c r="BK71" s="40" t="e">
        <f t="shared" ca="1" si="6"/>
        <v>#N/A</v>
      </c>
      <c r="BL71" s="40" t="e">
        <f t="shared" ca="1" si="7"/>
        <v>#N/A</v>
      </c>
      <c r="CN71" s="40" t="s">
        <v>995</v>
      </c>
      <c r="CO71" s="40" t="s">
        <v>152</v>
      </c>
    </row>
    <row r="72" spans="1:93" ht="15">
      <c r="B72" s="54" t="s">
        <v>719</v>
      </c>
      <c r="N72" s="119"/>
      <c r="O72" s="119"/>
      <c r="P72" s="119"/>
      <c r="AA72" s="77">
        <v>2</v>
      </c>
      <c r="AB72" s="40">
        <f>IF(AC72="Y",1,2)</f>
        <v>2</v>
      </c>
      <c r="AC72" s="40" t="s">
        <v>93</v>
      </c>
      <c r="AD72" s="40">
        <f>ROW()</f>
        <v>72</v>
      </c>
      <c r="AR72" s="40" t="s">
        <v>483</v>
      </c>
      <c r="AS72" s="40" t="s">
        <v>700</v>
      </c>
      <c r="AT72" s="40" t="s">
        <v>712</v>
      </c>
      <c r="AU72" s="40">
        <v>0</v>
      </c>
      <c r="AV72" s="40" t="s">
        <v>95</v>
      </c>
      <c r="AW72" s="41" t="b">
        <v>1</v>
      </c>
      <c r="AY72" s="41" t="b">
        <v>0</v>
      </c>
      <c r="AZ72" s="41" t="b">
        <v>0</v>
      </c>
      <c r="BB72" s="40" t="s">
        <v>721</v>
      </c>
      <c r="BC72" s="40" t="s">
        <v>348</v>
      </c>
      <c r="BD72" s="41" t="b">
        <v>1</v>
      </c>
      <c r="BE72" s="40" t="str">
        <f>F163</f>
        <v>3820.00</v>
      </c>
      <c r="BF72" s="40" t="str">
        <f>""&amp;F163</f>
        <v>3820.00</v>
      </c>
      <c r="BG72" s="40" t="b">
        <v>0</v>
      </c>
      <c r="BH72" s="40" t="b">
        <v>0</v>
      </c>
      <c r="BK72" s="40" t="e">
        <f t="shared" ca="1" si="6"/>
        <v>#N/A</v>
      </c>
      <c r="BL72" s="40" t="e">
        <f t="shared" ca="1" si="7"/>
        <v>#N/A</v>
      </c>
      <c r="CN72" s="40" t="s">
        <v>996</v>
      </c>
      <c r="CO72" s="40" t="s">
        <v>163</v>
      </c>
    </row>
    <row r="73" spans="1:93" ht="15">
      <c r="AD73" s="40">
        <f>ROW()</f>
        <v>73</v>
      </c>
      <c r="AR73" s="40" t="s">
        <v>492</v>
      </c>
      <c r="AS73" s="40" t="s">
        <v>668</v>
      </c>
      <c r="AT73" s="40" t="s">
        <v>722</v>
      </c>
      <c r="AU73" s="40">
        <v>0</v>
      </c>
      <c r="AV73" s="40" t="s">
        <v>81</v>
      </c>
      <c r="AW73" s="41" t="b">
        <v>0</v>
      </c>
      <c r="AY73" s="41" t="b">
        <v>1</v>
      </c>
      <c r="AZ73" s="41" t="b">
        <v>0</v>
      </c>
      <c r="BB73" s="40" t="s">
        <v>723</v>
      </c>
      <c r="BC73" s="40" t="s">
        <v>348</v>
      </c>
      <c r="BD73" s="41" t="b">
        <v>1</v>
      </c>
      <c r="BE73" s="40" t="str">
        <f>F164</f>
        <v>0</v>
      </c>
      <c r="BF73" s="40" t="str">
        <f>""&amp;F164</f>
        <v>0</v>
      </c>
      <c r="BG73" s="40" t="b">
        <v>1</v>
      </c>
      <c r="BH73" s="40" t="b">
        <v>0</v>
      </c>
      <c r="BK73" s="40" t="e">
        <f t="shared" ca="1" si="6"/>
        <v>#N/A</v>
      </c>
      <c r="BL73" s="40" t="e">
        <f t="shared" ca="1" si="7"/>
        <v>#N/A</v>
      </c>
      <c r="CN73" s="40" t="s">
        <v>999</v>
      </c>
      <c r="CO73" s="40" t="s">
        <v>172</v>
      </c>
    </row>
    <row r="74" spans="1:93" ht="15">
      <c r="B74" s="46" t="s">
        <v>724</v>
      </c>
      <c r="N74" s="210"/>
      <c r="O74" s="211"/>
      <c r="P74" s="212"/>
      <c r="AD74" s="40">
        <f>ROW()</f>
        <v>74</v>
      </c>
      <c r="AR74" s="40" t="s">
        <v>492</v>
      </c>
      <c r="AS74" s="40" t="s">
        <v>672</v>
      </c>
      <c r="AT74" s="40" t="s">
        <v>722</v>
      </c>
      <c r="AU74" s="40">
        <v>0</v>
      </c>
      <c r="AV74" s="40" t="s">
        <v>86</v>
      </c>
      <c r="AW74" s="41" t="b">
        <v>1</v>
      </c>
      <c r="AY74" s="41" t="b">
        <v>1</v>
      </c>
      <c r="AZ74" s="41" t="b">
        <v>0</v>
      </c>
      <c r="BB74" s="40" t="s">
        <v>726</v>
      </c>
      <c r="BC74" s="40" t="s">
        <v>348</v>
      </c>
      <c r="BD74" s="41" t="b">
        <v>1</v>
      </c>
      <c r="BE74" s="40" t="str">
        <f>F165</f>
        <v>0</v>
      </c>
      <c r="BF74" s="40" t="str">
        <f>""&amp;F165</f>
        <v>0</v>
      </c>
      <c r="BG74" s="40" t="b">
        <v>1</v>
      </c>
      <c r="BH74" s="40" t="b">
        <v>0</v>
      </c>
      <c r="BK74" s="40" t="e">
        <f t="shared" ca="1" si="6"/>
        <v>#N/A</v>
      </c>
      <c r="BL74" s="40" t="e">
        <f t="shared" ca="1" si="7"/>
        <v>#N/A</v>
      </c>
      <c r="CN74" s="40" t="s">
        <v>1006</v>
      </c>
      <c r="CO74" s="40" t="s">
        <v>178</v>
      </c>
    </row>
    <row r="75" spans="1:93" ht="15">
      <c r="B75" s="46" t="s">
        <v>727</v>
      </c>
      <c r="AD75" s="40">
        <f>ROW()</f>
        <v>75</v>
      </c>
      <c r="AR75" s="40" t="s">
        <v>492</v>
      </c>
      <c r="AS75" s="40" t="s">
        <v>674</v>
      </c>
      <c r="AT75" s="40" t="s">
        <v>722</v>
      </c>
      <c r="AU75" s="40">
        <v>0</v>
      </c>
      <c r="AV75" s="40" t="s">
        <v>89</v>
      </c>
      <c r="AW75" s="41" t="b">
        <v>1</v>
      </c>
      <c r="AY75" s="41" t="b">
        <v>1</v>
      </c>
      <c r="AZ75" s="41" t="b">
        <v>0</v>
      </c>
      <c r="BB75" s="40" t="s">
        <v>728</v>
      </c>
      <c r="BC75" s="40" t="s">
        <v>348</v>
      </c>
      <c r="BD75" s="41" t="b">
        <v>1</v>
      </c>
      <c r="BE75" s="40" t="str">
        <f>F166</f>
        <v>0</v>
      </c>
      <c r="BF75" s="40" t="str">
        <f>""&amp;F166</f>
        <v>0</v>
      </c>
      <c r="BG75" s="40" t="b">
        <v>1</v>
      </c>
      <c r="BH75" s="40" t="b">
        <v>0</v>
      </c>
      <c r="BK75" s="40" t="e">
        <f t="shared" ca="1" si="6"/>
        <v>#N/A</v>
      </c>
      <c r="BL75" s="40" t="e">
        <f t="shared" ca="1" si="7"/>
        <v>#N/A</v>
      </c>
      <c r="CN75" s="40" t="s">
        <v>1007</v>
      </c>
      <c r="CO75" s="40" t="s">
        <v>119</v>
      </c>
    </row>
    <row r="76" spans="1:93" ht="15">
      <c r="B76" s="46" t="s">
        <v>729</v>
      </c>
      <c r="N76" s="210"/>
      <c r="O76" s="211"/>
      <c r="P76" s="212"/>
      <c r="AD76" s="40">
        <f>ROW()</f>
        <v>76</v>
      </c>
      <c r="AR76" s="40" t="s">
        <v>492</v>
      </c>
      <c r="AS76" s="40" t="s">
        <v>679</v>
      </c>
      <c r="AT76" s="40" t="s">
        <v>722</v>
      </c>
      <c r="AU76" s="40">
        <v>0</v>
      </c>
      <c r="AV76" s="40" t="s">
        <v>92</v>
      </c>
      <c r="AW76" s="41" t="b">
        <v>1</v>
      </c>
      <c r="AY76" s="41" t="b">
        <v>0</v>
      </c>
      <c r="AZ76" s="41" t="b">
        <v>0</v>
      </c>
      <c r="BB76" s="40" t="s">
        <v>731</v>
      </c>
      <c r="BC76" s="40" t="s">
        <v>348</v>
      </c>
      <c r="BD76" s="41" t="b">
        <v>1</v>
      </c>
      <c r="BE76" s="40" t="str">
        <f>F167</f>
        <v>3820</v>
      </c>
      <c r="BF76" s="40" t="str">
        <f>""&amp;F167</f>
        <v>3820</v>
      </c>
      <c r="BG76" s="40" t="b">
        <v>1</v>
      </c>
      <c r="BH76" s="40" t="b">
        <v>0</v>
      </c>
      <c r="BK76" s="40" t="e">
        <f t="shared" ca="1" si="6"/>
        <v>#N/A</v>
      </c>
      <c r="BL76" s="40" t="e">
        <f t="shared" ca="1" si="7"/>
        <v>#N/A</v>
      </c>
      <c r="CN76" s="40" t="s">
        <v>1008</v>
      </c>
      <c r="CO76" s="40" t="s">
        <v>120</v>
      </c>
    </row>
    <row r="77" spans="1:93" ht="15">
      <c r="AD77" s="40">
        <f>ROW()</f>
        <v>77</v>
      </c>
      <c r="AR77" s="40" t="s">
        <v>500</v>
      </c>
      <c r="AS77" s="40" t="s">
        <v>668</v>
      </c>
      <c r="AT77" s="40" t="s">
        <v>732</v>
      </c>
      <c r="AU77" s="40">
        <v>0</v>
      </c>
      <c r="AV77" s="40" t="s">
        <v>81</v>
      </c>
      <c r="AW77" s="41" t="b">
        <v>0</v>
      </c>
      <c r="AY77" s="41" t="b">
        <v>1</v>
      </c>
      <c r="AZ77" s="41" t="b">
        <v>0</v>
      </c>
      <c r="BB77" s="59" t="s">
        <v>733</v>
      </c>
      <c r="BC77" s="40" t="s">
        <v>348</v>
      </c>
      <c r="BD77" s="41" t="b">
        <v>1</v>
      </c>
      <c r="BE77" s="40" t="str">
        <f>F169</f>
        <v>357397.00</v>
      </c>
      <c r="BF77" s="40" t="str">
        <f>""&amp;F169</f>
        <v>357397.00</v>
      </c>
      <c r="BG77" s="40" t="b">
        <v>0</v>
      </c>
      <c r="BH77" s="40" t="b">
        <v>0</v>
      </c>
      <c r="BK77" s="40" t="e">
        <f t="shared" ca="1" si="6"/>
        <v>#N/A</v>
      </c>
      <c r="BL77" s="40" t="e">
        <f t="shared" ca="1" si="7"/>
        <v>#N/A</v>
      </c>
      <c r="CN77" s="40" t="s">
        <v>1011</v>
      </c>
      <c r="CO77" s="40" t="s">
        <v>121</v>
      </c>
    </row>
    <row r="78" spans="1:93" ht="15" hidden="1">
      <c r="A78" s="54" t="s">
        <v>360</v>
      </c>
      <c r="B78" s="71" t="s">
        <v>735</v>
      </c>
      <c r="AD78" s="40">
        <f>ROW()</f>
        <v>78</v>
      </c>
      <c r="AR78" s="40" t="s">
        <v>500</v>
      </c>
      <c r="AS78" s="40" t="s">
        <v>687</v>
      </c>
      <c r="AT78" s="40" t="s">
        <v>732</v>
      </c>
      <c r="AU78" s="40">
        <v>0</v>
      </c>
      <c r="AV78" s="40" t="s">
        <v>86</v>
      </c>
      <c r="AW78" s="41" t="b">
        <v>1</v>
      </c>
      <c r="AY78" s="41" t="b">
        <v>1</v>
      </c>
      <c r="AZ78" s="41" t="b">
        <v>1</v>
      </c>
      <c r="BB78" s="40" t="s">
        <v>736</v>
      </c>
      <c r="BC78" s="40" t="s">
        <v>458</v>
      </c>
      <c r="BD78" s="41" t="b">
        <v>0</v>
      </c>
      <c r="BE78" s="40" t="s">
        <v>681</v>
      </c>
      <c r="BF78" s="40" t="s">
        <v>681</v>
      </c>
      <c r="BG78" s="40" t="b">
        <v>0</v>
      </c>
      <c r="BH78" s="40" t="b">
        <v>0</v>
      </c>
      <c r="BK78" s="40" t="s">
        <v>460</v>
      </c>
      <c r="BL78" s="40" t="s">
        <v>460</v>
      </c>
      <c r="CN78" s="40" t="s">
        <v>1012</v>
      </c>
      <c r="CO78" s="40" t="s">
        <v>138</v>
      </c>
    </row>
    <row r="79" spans="1:93" ht="32.450000000000003" hidden="1" customHeight="1">
      <c r="A79" s="54" t="s">
        <v>360</v>
      </c>
      <c r="B79" s="232"/>
      <c r="C79" s="233"/>
      <c r="D79" s="233"/>
      <c r="E79" s="233"/>
      <c r="F79" s="233"/>
      <c r="G79" s="233"/>
      <c r="H79" s="233"/>
      <c r="I79" s="233"/>
      <c r="J79" s="233"/>
      <c r="K79" s="233"/>
      <c r="L79" s="234"/>
      <c r="AD79" s="40">
        <f>ROW()</f>
        <v>79</v>
      </c>
      <c r="AR79" s="40" t="s">
        <v>500</v>
      </c>
      <c r="AS79" s="40" t="s">
        <v>691</v>
      </c>
      <c r="AT79" s="40" t="s">
        <v>732</v>
      </c>
      <c r="AU79" s="40">
        <v>0</v>
      </c>
      <c r="AV79" s="40" t="s">
        <v>89</v>
      </c>
      <c r="AW79" s="41" t="b">
        <v>1</v>
      </c>
      <c r="AY79" s="41" t="b">
        <v>1</v>
      </c>
      <c r="AZ79" s="41" t="b">
        <v>0</v>
      </c>
      <c r="BB79" s="40" t="s">
        <v>737</v>
      </c>
      <c r="BC79" s="40" t="s">
        <v>458</v>
      </c>
      <c r="BD79" s="41" t="b">
        <v>0</v>
      </c>
      <c r="BE79" s="40" t="s">
        <v>738</v>
      </c>
      <c r="BF79" s="40" t="s">
        <v>738</v>
      </c>
      <c r="BG79" s="40" t="b">
        <v>0</v>
      </c>
      <c r="BH79" s="40" t="b">
        <v>0</v>
      </c>
      <c r="BK79" s="40" t="s">
        <v>460</v>
      </c>
      <c r="BL79" s="40" t="s">
        <v>460</v>
      </c>
      <c r="CN79" s="40" t="s">
        <v>1013</v>
      </c>
      <c r="CO79" s="40" t="s">
        <v>153</v>
      </c>
    </row>
    <row r="80" spans="1:93" ht="15" hidden="1">
      <c r="A80" s="54" t="s">
        <v>360</v>
      </c>
      <c r="AD80" s="40">
        <f>ROW()</f>
        <v>80</v>
      </c>
      <c r="AR80" s="40" t="s">
        <v>500</v>
      </c>
      <c r="AS80" s="40" t="s">
        <v>694</v>
      </c>
      <c r="AT80" s="40" t="s">
        <v>732</v>
      </c>
      <c r="AU80" s="40">
        <v>0</v>
      </c>
      <c r="AV80" s="40" t="s">
        <v>92</v>
      </c>
      <c r="AW80" s="41" t="b">
        <v>1</v>
      </c>
      <c r="AY80" s="41" t="b">
        <v>1</v>
      </c>
      <c r="AZ80" s="41" t="b">
        <v>0</v>
      </c>
      <c r="BB80" s="40" t="s">
        <v>739</v>
      </c>
      <c r="BC80" s="40" t="s">
        <v>348</v>
      </c>
      <c r="BD80" s="41" t="b">
        <v>1</v>
      </c>
      <c r="BE80" s="40" t="str">
        <f t="shared" ref="BE80:BE86" si="8">H150</f>
        <v>2770620</v>
      </c>
      <c r="BF80" s="40" t="str">
        <f t="shared" ref="BF80:BF86" si="9">""&amp;H150</f>
        <v>2770620</v>
      </c>
      <c r="BG80" s="40" t="b">
        <v>1</v>
      </c>
      <c r="BH80" s="40" t="b">
        <v>1</v>
      </c>
      <c r="BK80" s="40" t="e">
        <f t="shared" ref="BK80:BK86" ca="1" si="10">_xlfn.FORMULATEXT(BE80)</f>
        <v>#N/A</v>
      </c>
      <c r="BL80" s="40" t="e">
        <f t="shared" ref="BL80:BL86" ca="1" si="11">_xlfn.FORMULATEXT(BE80)</f>
        <v>#N/A</v>
      </c>
      <c r="CN80" s="40" t="s">
        <v>1016</v>
      </c>
      <c r="CO80" s="40" t="s">
        <v>122</v>
      </c>
    </row>
    <row r="81" spans="2:93" ht="15">
      <c r="B81" s="44" t="s">
        <v>740</v>
      </c>
      <c r="AD81" s="40">
        <f>ROW()</f>
        <v>81</v>
      </c>
      <c r="AR81" s="40" t="s">
        <v>500</v>
      </c>
      <c r="AS81" s="40" t="s">
        <v>700</v>
      </c>
      <c r="AT81" s="40" t="s">
        <v>732</v>
      </c>
      <c r="AU81" s="40">
        <v>0</v>
      </c>
      <c r="AV81" s="40" t="s">
        <v>95</v>
      </c>
      <c r="AW81" s="41" t="b">
        <v>1</v>
      </c>
      <c r="AY81" s="41" t="b">
        <v>0</v>
      </c>
      <c r="AZ81" s="41" t="b">
        <v>0</v>
      </c>
      <c r="BB81" s="40" t="s">
        <v>741</v>
      </c>
      <c r="BC81" s="40" t="s">
        <v>348</v>
      </c>
      <c r="BD81" s="41" t="b">
        <v>1</v>
      </c>
      <c r="BE81" s="40" t="str">
        <f t="shared" si="8"/>
        <v>3820.00</v>
      </c>
      <c r="BF81" s="40" t="str">
        <f t="shared" si="9"/>
        <v>3820.00</v>
      </c>
      <c r="BG81" s="40" t="b">
        <v>0</v>
      </c>
      <c r="BH81" s="40" t="b">
        <v>0</v>
      </c>
      <c r="BK81" s="40" t="e">
        <f t="shared" ca="1" si="10"/>
        <v>#N/A</v>
      </c>
      <c r="BL81" s="40" t="e">
        <f t="shared" ca="1" si="11"/>
        <v>#N/A</v>
      </c>
      <c r="CN81" s="40" t="s">
        <v>1017</v>
      </c>
      <c r="CO81" s="40" t="s">
        <v>139</v>
      </c>
    </row>
    <row r="82" spans="2:93" ht="15">
      <c r="AD82" s="40">
        <f>ROW()</f>
        <v>82</v>
      </c>
      <c r="AR82" s="40" t="s">
        <v>509</v>
      </c>
      <c r="AS82" s="40" t="s">
        <v>742</v>
      </c>
      <c r="AT82" s="40" t="s">
        <v>743</v>
      </c>
      <c r="AU82" s="40">
        <v>0</v>
      </c>
      <c r="AV82" s="40" t="s">
        <v>81</v>
      </c>
      <c r="AW82" s="41" t="b">
        <v>0</v>
      </c>
      <c r="AY82" s="41" t="b">
        <v>1</v>
      </c>
      <c r="AZ82" s="41" t="b">
        <v>0</v>
      </c>
      <c r="BB82" s="40" t="s">
        <v>744</v>
      </c>
      <c r="BC82" s="40" t="s">
        <v>348</v>
      </c>
      <c r="BD82" s="41" t="b">
        <v>1</v>
      </c>
      <c r="BE82" s="40" t="str">
        <f t="shared" si="8"/>
        <v>0</v>
      </c>
      <c r="BF82" s="40" t="str">
        <f t="shared" si="9"/>
        <v>0</v>
      </c>
      <c r="BG82" s="40" t="b">
        <v>1</v>
      </c>
      <c r="BH82" s="40" t="b">
        <v>0</v>
      </c>
      <c r="BK82" s="40" t="e">
        <f t="shared" ca="1" si="10"/>
        <v>#N/A</v>
      </c>
      <c r="BL82" s="40" t="e">
        <f t="shared" ca="1" si="11"/>
        <v>#N/A</v>
      </c>
      <c r="CN82" s="40" t="s">
        <v>1018</v>
      </c>
      <c r="CO82" s="40" t="s">
        <v>154</v>
      </c>
    </row>
    <row r="83" spans="2:93" ht="15">
      <c r="B83" s="46" t="s">
        <v>745</v>
      </c>
      <c r="N83" s="102" t="s">
        <v>44</v>
      </c>
      <c r="O83" s="113"/>
      <c r="P83" s="103"/>
      <c r="AD83" s="40">
        <f>ROW()</f>
        <v>83</v>
      </c>
      <c r="AR83" s="40" t="s">
        <v>509</v>
      </c>
      <c r="AS83" s="40" t="s">
        <v>747</v>
      </c>
      <c r="AT83" s="40" t="s">
        <v>743</v>
      </c>
      <c r="AU83" s="40">
        <v>0</v>
      </c>
      <c r="AV83" s="40" t="s">
        <v>84</v>
      </c>
      <c r="AW83" s="41" t="b">
        <v>1</v>
      </c>
      <c r="AY83" s="41" t="b">
        <v>1</v>
      </c>
      <c r="AZ83" s="41" t="b">
        <v>0</v>
      </c>
      <c r="BB83" s="40" t="s">
        <v>748</v>
      </c>
      <c r="BC83" s="40" t="s">
        <v>348</v>
      </c>
      <c r="BD83" s="41" t="b">
        <v>1</v>
      </c>
      <c r="BE83" s="40" t="str">
        <f t="shared" si="8"/>
        <v>0</v>
      </c>
      <c r="BF83" s="40" t="str">
        <f t="shared" si="9"/>
        <v>0</v>
      </c>
      <c r="BG83" s="40" t="b">
        <v>1</v>
      </c>
      <c r="BH83" s="40" t="b">
        <v>0</v>
      </c>
      <c r="BK83" s="40" t="e">
        <f t="shared" ca="1" si="10"/>
        <v>#N/A</v>
      </c>
      <c r="BL83" s="40" t="e">
        <f t="shared" ca="1" si="11"/>
        <v>#N/A</v>
      </c>
      <c r="CN83" s="40" t="s">
        <v>1021</v>
      </c>
      <c r="CO83" s="40" t="s">
        <v>164</v>
      </c>
    </row>
    <row r="84" spans="2:93" ht="15">
      <c r="AD84" s="40">
        <f>ROW()</f>
        <v>84</v>
      </c>
      <c r="AR84" s="40" t="s">
        <v>509</v>
      </c>
      <c r="AS84" s="40" t="s">
        <v>674</v>
      </c>
      <c r="AT84" s="40" t="s">
        <v>743</v>
      </c>
      <c r="AU84" s="40">
        <v>0</v>
      </c>
      <c r="AV84" s="40" t="s">
        <v>86</v>
      </c>
      <c r="AW84" s="41" t="b">
        <v>1</v>
      </c>
      <c r="AY84" s="41" t="b">
        <v>1</v>
      </c>
      <c r="AZ84" s="41" t="b">
        <v>0</v>
      </c>
      <c r="BB84" s="40" t="s">
        <v>749</v>
      </c>
      <c r="BC84" s="40" t="s">
        <v>348</v>
      </c>
      <c r="BD84" s="41" t="b">
        <v>1</v>
      </c>
      <c r="BE84" s="40" t="str">
        <f t="shared" si="8"/>
        <v>0</v>
      </c>
      <c r="BF84" s="40" t="str">
        <f t="shared" si="9"/>
        <v>0</v>
      </c>
      <c r="BG84" s="40" t="b">
        <v>1</v>
      </c>
      <c r="BH84" s="40" t="b">
        <v>0</v>
      </c>
      <c r="BK84" s="40" t="e">
        <f t="shared" ca="1" si="10"/>
        <v>#N/A</v>
      </c>
      <c r="BL84" s="40" t="e">
        <f t="shared" ca="1" si="11"/>
        <v>#N/A</v>
      </c>
      <c r="CN84" s="40" t="s">
        <v>1022</v>
      </c>
      <c r="CO84" s="40" t="s">
        <v>123</v>
      </c>
    </row>
    <row r="85" spans="2:93" ht="28.5" customHeight="1">
      <c r="B85" s="126" t="s">
        <v>750</v>
      </c>
      <c r="C85" s="126"/>
      <c r="D85" s="126" t="s">
        <v>76</v>
      </c>
      <c r="E85" s="126"/>
      <c r="F85" s="126"/>
      <c r="G85" s="124" t="s">
        <v>751</v>
      </c>
      <c r="H85" s="124"/>
      <c r="I85" s="124"/>
      <c r="J85" s="124"/>
      <c r="K85" s="126" t="s">
        <v>78</v>
      </c>
      <c r="L85" s="126"/>
      <c r="M85" s="126"/>
      <c r="N85" s="126" t="s">
        <v>752</v>
      </c>
      <c r="O85" s="126"/>
      <c r="P85" s="126"/>
      <c r="Q85" s="126"/>
      <c r="R85" s="230" t="s">
        <v>753</v>
      </c>
      <c r="S85" s="230"/>
      <c r="T85" s="230"/>
      <c r="AD85" s="40">
        <f>ROW()</f>
        <v>85</v>
      </c>
      <c r="AR85" s="40" t="s">
        <v>509</v>
      </c>
      <c r="AS85" s="40" t="s">
        <v>754</v>
      </c>
      <c r="AT85" s="40" t="s">
        <v>743</v>
      </c>
      <c r="AU85" s="40">
        <v>0</v>
      </c>
      <c r="AV85" s="40" t="s">
        <v>88</v>
      </c>
      <c r="AW85" s="41" t="b">
        <v>1</v>
      </c>
      <c r="AY85" s="41" t="b">
        <v>1</v>
      </c>
      <c r="AZ85" s="41" t="b">
        <v>0</v>
      </c>
      <c r="BB85" s="40" t="s">
        <v>755</v>
      </c>
      <c r="BC85" s="40" t="s">
        <v>348</v>
      </c>
      <c r="BD85" s="41" t="b">
        <v>1</v>
      </c>
      <c r="BE85" s="40" t="str">
        <f t="shared" si="8"/>
        <v>0</v>
      </c>
      <c r="BF85" s="40" t="str">
        <f t="shared" si="9"/>
        <v>0</v>
      </c>
      <c r="BG85" s="40" t="b">
        <v>1</v>
      </c>
      <c r="BH85" s="40" t="b">
        <v>0</v>
      </c>
      <c r="BK85" s="40" t="e">
        <f t="shared" ca="1" si="10"/>
        <v>#N/A</v>
      </c>
      <c r="BL85" s="40" t="e">
        <f t="shared" ca="1" si="11"/>
        <v>#N/A</v>
      </c>
      <c r="CN85" s="40" t="s">
        <v>1023</v>
      </c>
    </row>
    <row r="86" spans="2:93" ht="15">
      <c r="B86" s="107" t="s">
        <v>44</v>
      </c>
      <c r="C86" s="108"/>
      <c r="D86" s="102" t="s">
        <v>91</v>
      </c>
      <c r="E86" s="113"/>
      <c r="F86" s="103"/>
      <c r="G86" s="91" t="str">
        <f>VLOOKUP(D86,LookUpMaster!$G$2:$H$20,2,FALSE)</f>
        <v>Real Estate activities</v>
      </c>
      <c r="H86" s="91"/>
      <c r="I86" s="91"/>
      <c r="J86" s="92"/>
      <c r="K86" s="102" t="s">
        <v>116</v>
      </c>
      <c r="L86" s="113"/>
      <c r="M86" s="103"/>
      <c r="N86" s="91" t="str">
        <f>VLOOKUP(K86,LookUpMaster!$N$2:$O$84,2,FALSE)</f>
        <v>Real Estate activities</v>
      </c>
      <c r="O86" s="91"/>
      <c r="P86" s="91"/>
      <c r="Q86" s="92"/>
      <c r="R86" s="93" t="s">
        <v>1915</v>
      </c>
      <c r="S86" s="94"/>
      <c r="T86" s="95"/>
      <c r="AD86" s="40">
        <f>ROW()</f>
        <v>86</v>
      </c>
      <c r="AR86" s="40" t="s">
        <v>509</v>
      </c>
      <c r="AS86" s="40" t="s">
        <v>761</v>
      </c>
      <c r="AT86" s="40" t="s">
        <v>743</v>
      </c>
      <c r="AU86" s="40">
        <v>0</v>
      </c>
      <c r="AV86" s="40" t="s">
        <v>91</v>
      </c>
      <c r="AW86" s="41" t="b">
        <v>1</v>
      </c>
      <c r="AY86" s="41" t="b">
        <v>1</v>
      </c>
      <c r="AZ86" s="41" t="b">
        <v>0</v>
      </c>
      <c r="BB86" s="40" t="s">
        <v>762</v>
      </c>
      <c r="BC86" s="40" t="s">
        <v>348</v>
      </c>
      <c r="BD86" s="41" t="b">
        <v>1</v>
      </c>
      <c r="BE86" s="40" t="str">
        <f t="shared" si="8"/>
        <v>0</v>
      </c>
      <c r="BF86" s="40" t="str">
        <f t="shared" si="9"/>
        <v>0</v>
      </c>
      <c r="BG86" s="40" t="b">
        <v>1</v>
      </c>
      <c r="BH86" s="40" t="b">
        <v>0</v>
      </c>
      <c r="BK86" s="40" t="e">
        <f t="shared" ca="1" si="10"/>
        <v>#N/A</v>
      </c>
      <c r="BL86" s="40" t="e">
        <f t="shared" ca="1" si="11"/>
        <v>#N/A</v>
      </c>
      <c r="CN86" s="40" t="s">
        <v>1026</v>
      </c>
    </row>
    <row r="87" spans="2:93" ht="15">
      <c r="B87" s="107" t="s">
        <v>28</v>
      </c>
      <c r="C87" s="108"/>
      <c r="D87" s="102"/>
      <c r="E87" s="113"/>
      <c r="F87" s="103"/>
      <c r="G87" s="91" t="e">
        <f>VLOOKUP(D87,LookUpMaster!$G$2:$H$20,2,FALSE)</f>
        <v>#N/A</v>
      </c>
      <c r="H87" s="91"/>
      <c r="I87" s="91"/>
      <c r="J87" s="92"/>
      <c r="K87" s="102"/>
      <c r="L87" s="113"/>
      <c r="M87" s="103"/>
      <c r="N87" s="91" t="e">
        <f>VLOOKUP(K87,LookUpMaster!$N$2:$O$84,2,FALSE)</f>
        <v>#N/A</v>
      </c>
      <c r="O87" s="91"/>
      <c r="P87" s="91"/>
      <c r="Q87" s="92"/>
      <c r="R87" s="93"/>
      <c r="S87" s="94"/>
      <c r="T87" s="95"/>
      <c r="AW87" s="41"/>
      <c r="BD87" s="41"/>
      <c r="CN87" s="40" t="s">
        <v>1036</v>
      </c>
    </row>
    <row r="88" spans="2:93" ht="15">
      <c r="B88" s="107" t="s">
        <v>40</v>
      </c>
      <c r="C88" s="108"/>
      <c r="D88" s="102"/>
      <c r="E88" s="113"/>
      <c r="F88" s="103"/>
      <c r="G88" s="91" t="e">
        <f>VLOOKUP(D88,LookUpMaster!$G$2:$H$20,2,FALSE)</f>
        <v>#N/A</v>
      </c>
      <c r="H88" s="91"/>
      <c r="I88" s="91"/>
      <c r="J88" s="92"/>
      <c r="K88" s="102"/>
      <c r="L88" s="113"/>
      <c r="M88" s="103"/>
      <c r="N88" s="91" t="e">
        <f>VLOOKUP(K88,LookUpMaster!$N$2:$O$84,2,FALSE)</f>
        <v>#N/A</v>
      </c>
      <c r="O88" s="91"/>
      <c r="P88" s="91"/>
      <c r="Q88" s="92"/>
      <c r="R88" s="93"/>
      <c r="S88" s="94"/>
      <c r="T88" s="95"/>
      <c r="AW88" s="41"/>
      <c r="BD88" s="41"/>
      <c r="CN88" s="40" t="s">
        <v>1037</v>
      </c>
    </row>
    <row r="89" spans="2:93" ht="15">
      <c r="B89" s="107" t="s">
        <v>55</v>
      </c>
      <c r="C89" s="108"/>
      <c r="D89" s="102"/>
      <c r="E89" s="113"/>
      <c r="F89" s="103"/>
      <c r="G89" s="91" t="e">
        <f>VLOOKUP(D89,LookUpMaster!$G$2:$H$20,2,FALSE)</f>
        <v>#N/A</v>
      </c>
      <c r="H89" s="91"/>
      <c r="I89" s="91"/>
      <c r="J89" s="92"/>
      <c r="K89" s="102"/>
      <c r="L89" s="113"/>
      <c r="M89" s="103"/>
      <c r="N89" s="91" t="e">
        <f>VLOOKUP(K89,LookUpMaster!$N$2:$O$84,2,FALSE)</f>
        <v>#N/A</v>
      </c>
      <c r="O89" s="91"/>
      <c r="P89" s="91"/>
      <c r="Q89" s="92"/>
      <c r="R89" s="93"/>
      <c r="S89" s="94"/>
      <c r="T89" s="95"/>
      <c r="AW89" s="41"/>
      <c r="BD89" s="41"/>
      <c r="CN89" s="40" t="s">
        <v>1038</v>
      </c>
    </row>
    <row r="90" spans="2:93" ht="15">
      <c r="B90" s="107" t="s">
        <v>1459</v>
      </c>
      <c r="C90" s="108"/>
      <c r="D90" s="102"/>
      <c r="E90" s="113"/>
      <c r="F90" s="103"/>
      <c r="G90" s="91" t="e">
        <f>VLOOKUP(D90,LookUpMaster!$G$2:$H$20,2,FALSE)</f>
        <v>#N/A</v>
      </c>
      <c r="H90" s="91"/>
      <c r="I90" s="91"/>
      <c r="J90" s="92"/>
      <c r="K90" s="102"/>
      <c r="L90" s="113"/>
      <c r="M90" s="103"/>
      <c r="N90" s="91" t="e">
        <f>VLOOKUP(K90,LookUpMaster!$N$2:$O$84,2,FALSE)</f>
        <v>#N/A</v>
      </c>
      <c r="O90" s="91"/>
      <c r="P90" s="91"/>
      <c r="Q90" s="92"/>
      <c r="R90" s="93"/>
      <c r="S90" s="94"/>
      <c r="T90" s="95"/>
      <c r="AW90" s="41"/>
      <c r="BD90" s="41"/>
      <c r="CN90" s="40" t="s">
        <v>1039</v>
      </c>
    </row>
    <row r="91" spans="2:93" ht="15">
      <c r="B91" s="107" t="s">
        <v>36</v>
      </c>
      <c r="C91" s="108"/>
      <c r="D91" s="102"/>
      <c r="E91" s="113"/>
      <c r="F91" s="103"/>
      <c r="G91" s="91" t="e">
        <f>VLOOKUP(D91,LookUpMaster!$G$2:$H$20,2,FALSE)</f>
        <v>#N/A</v>
      </c>
      <c r="H91" s="91"/>
      <c r="I91" s="91"/>
      <c r="J91" s="92"/>
      <c r="K91" s="102"/>
      <c r="L91" s="113"/>
      <c r="M91" s="103"/>
      <c r="N91" s="91" t="e">
        <f>VLOOKUP(K91,LookUpMaster!$N$2:$O$84,2,FALSE)</f>
        <v>#N/A</v>
      </c>
      <c r="O91" s="91"/>
      <c r="P91" s="91"/>
      <c r="Q91" s="92"/>
      <c r="R91" s="93"/>
      <c r="S91" s="94"/>
      <c r="T91" s="95"/>
      <c r="AW91" s="41"/>
      <c r="BD91" s="41"/>
      <c r="CN91" s="40" t="s">
        <v>1040</v>
      </c>
    </row>
    <row r="92" spans="2:93" ht="15">
      <c r="B92" s="107" t="s">
        <v>1392</v>
      </c>
      <c r="C92" s="108"/>
      <c r="D92" s="102"/>
      <c r="E92" s="113"/>
      <c r="F92" s="103"/>
      <c r="G92" s="91" t="e">
        <f>VLOOKUP(D92,LookUpMaster!$G$2:$H$20,2,FALSE)</f>
        <v>#N/A</v>
      </c>
      <c r="H92" s="91"/>
      <c r="I92" s="91"/>
      <c r="J92" s="92"/>
      <c r="K92" s="102"/>
      <c r="L92" s="113"/>
      <c r="M92" s="103"/>
      <c r="N92" s="91" t="e">
        <f>VLOOKUP(K92,LookUpMaster!$N$2:$O$84,2,FALSE)</f>
        <v>#N/A</v>
      </c>
      <c r="O92" s="91"/>
      <c r="P92" s="91"/>
      <c r="Q92" s="92"/>
      <c r="R92" s="93"/>
      <c r="S92" s="94"/>
      <c r="T92" s="95"/>
      <c r="AW92" s="41"/>
      <c r="BD92" s="41"/>
      <c r="CN92" s="40" t="s">
        <v>1045</v>
      </c>
    </row>
    <row r="93" spans="2:93" ht="15">
      <c r="B93" s="107" t="s">
        <v>759</v>
      </c>
      <c r="C93" s="108"/>
      <c r="D93" s="102"/>
      <c r="E93" s="113"/>
      <c r="F93" s="103"/>
      <c r="G93" s="91" t="e">
        <f>VLOOKUP(D93,LookUpMaster!$G$2:$H$20,2,FALSE)</f>
        <v>#N/A</v>
      </c>
      <c r="H93" s="91"/>
      <c r="I93" s="91"/>
      <c r="J93" s="92"/>
      <c r="K93" s="102"/>
      <c r="L93" s="113"/>
      <c r="M93" s="103"/>
      <c r="N93" s="91" t="e">
        <f>VLOOKUP(K93,LookUpMaster!$N$2:$O$84,2,FALSE)</f>
        <v>#N/A</v>
      </c>
      <c r="O93" s="91"/>
      <c r="P93" s="91"/>
      <c r="Q93" s="92"/>
      <c r="R93" s="93"/>
      <c r="S93" s="94"/>
      <c r="T93" s="95"/>
      <c r="AW93" s="41"/>
      <c r="BD93" s="41"/>
      <c r="CN93" s="40" t="s">
        <v>1046</v>
      </c>
    </row>
    <row r="94" spans="2:93" ht="15">
      <c r="B94" s="107" t="s">
        <v>69</v>
      </c>
      <c r="C94" s="108"/>
      <c r="D94" s="102"/>
      <c r="E94" s="113"/>
      <c r="F94" s="103"/>
      <c r="G94" s="91" t="e">
        <f>VLOOKUP(D94,LookUpMaster!$G$2:$H$20,2,FALSE)</f>
        <v>#N/A</v>
      </c>
      <c r="H94" s="91"/>
      <c r="I94" s="91"/>
      <c r="J94" s="92"/>
      <c r="K94" s="102"/>
      <c r="L94" s="113"/>
      <c r="M94" s="103"/>
      <c r="N94" s="91" t="e">
        <f>VLOOKUP(K94,LookUpMaster!$N$2:$O$84,2,FALSE)</f>
        <v>#N/A</v>
      </c>
      <c r="O94" s="91"/>
      <c r="P94" s="91"/>
      <c r="Q94" s="92"/>
      <c r="R94" s="93"/>
      <c r="S94" s="94"/>
      <c r="T94" s="95"/>
      <c r="AW94" s="41"/>
      <c r="BD94" s="41"/>
      <c r="CN94" s="40" t="s">
        <v>1047</v>
      </c>
    </row>
    <row r="95" spans="2:93" ht="15">
      <c r="B95" s="107" t="s">
        <v>107</v>
      </c>
      <c r="C95" s="108"/>
      <c r="D95" s="102"/>
      <c r="E95" s="113"/>
      <c r="F95" s="103"/>
      <c r="G95" s="91" t="e">
        <f>VLOOKUP(D95,LookUpMaster!$G$2:$H$20,2,FALSE)</f>
        <v>#N/A</v>
      </c>
      <c r="H95" s="91"/>
      <c r="I95" s="91"/>
      <c r="J95" s="92"/>
      <c r="K95" s="102"/>
      <c r="L95" s="113"/>
      <c r="M95" s="103"/>
      <c r="N95" s="91" t="e">
        <f>VLOOKUP(K95,LookUpMaster!$N$2:$O$84,2,FALSE)</f>
        <v>#N/A</v>
      </c>
      <c r="O95" s="91"/>
      <c r="P95" s="91"/>
      <c r="Q95" s="92"/>
      <c r="R95" s="93"/>
      <c r="S95" s="94"/>
      <c r="T95" s="95"/>
      <c r="AW95" s="41"/>
      <c r="BD95" s="41"/>
      <c r="CN95" s="40" t="s">
        <v>1051</v>
      </c>
    </row>
    <row r="96" spans="2:93" ht="15">
      <c r="B96" s="107" t="s">
        <v>128</v>
      </c>
      <c r="C96" s="108"/>
      <c r="D96" s="102"/>
      <c r="E96" s="113"/>
      <c r="F96" s="103"/>
      <c r="G96" s="91" t="e">
        <f>VLOOKUP(D96,LookUpMaster!$G$2:$H$20,2,FALSE)</f>
        <v>#N/A</v>
      </c>
      <c r="H96" s="91"/>
      <c r="I96" s="91"/>
      <c r="J96" s="92"/>
      <c r="K96" s="102"/>
      <c r="L96" s="113"/>
      <c r="M96" s="103"/>
      <c r="N96" s="91" t="e">
        <f>VLOOKUP(K96,LookUpMaster!$N$2:$O$84,2,FALSE)</f>
        <v>#N/A</v>
      </c>
      <c r="O96" s="91"/>
      <c r="P96" s="91"/>
      <c r="Q96" s="92"/>
      <c r="R96" s="93"/>
      <c r="S96" s="94"/>
      <c r="T96" s="95"/>
      <c r="AW96" s="41"/>
      <c r="BD96" s="41"/>
      <c r="CN96" s="40" t="s">
        <v>1052</v>
      </c>
    </row>
    <row r="97" spans="1:92" ht="15">
      <c r="B97" s="107" t="s">
        <v>144</v>
      </c>
      <c r="C97" s="108"/>
      <c r="D97" s="102"/>
      <c r="E97" s="113"/>
      <c r="F97" s="103"/>
      <c r="G97" s="91" t="e">
        <f>VLOOKUP(D97,LookUpMaster!$G$2:$H$20,2,FALSE)</f>
        <v>#N/A</v>
      </c>
      <c r="H97" s="91"/>
      <c r="I97" s="91"/>
      <c r="J97" s="92"/>
      <c r="K97" s="102"/>
      <c r="L97" s="113"/>
      <c r="M97" s="103"/>
      <c r="N97" s="91" t="e">
        <f>VLOOKUP(K97,LookUpMaster!$N$2:$O$84,2,FALSE)</f>
        <v>#N/A</v>
      </c>
      <c r="O97" s="91"/>
      <c r="P97" s="91"/>
      <c r="Q97" s="92"/>
      <c r="R97" s="93"/>
      <c r="S97" s="94"/>
      <c r="T97" s="95"/>
      <c r="AW97" s="41"/>
      <c r="BD97" s="41"/>
      <c r="CN97" s="40" t="s">
        <v>1053</v>
      </c>
    </row>
    <row r="98" spans="1:92" ht="15">
      <c r="B98" s="107" t="s">
        <v>158</v>
      </c>
      <c r="C98" s="108"/>
      <c r="D98" s="102"/>
      <c r="E98" s="113"/>
      <c r="F98" s="103"/>
      <c r="G98" s="91" t="e">
        <f>VLOOKUP(D98,LookUpMaster!$G$2:$H$20,2,FALSE)</f>
        <v>#N/A</v>
      </c>
      <c r="H98" s="91"/>
      <c r="I98" s="91"/>
      <c r="J98" s="92"/>
      <c r="K98" s="102"/>
      <c r="L98" s="113"/>
      <c r="M98" s="103"/>
      <c r="N98" s="91" t="e">
        <f>VLOOKUP(K98,LookUpMaster!$N$2:$O$84,2,FALSE)</f>
        <v>#N/A</v>
      </c>
      <c r="O98" s="91"/>
      <c r="P98" s="91"/>
      <c r="Q98" s="92"/>
      <c r="R98" s="93"/>
      <c r="S98" s="94"/>
      <c r="T98" s="95"/>
      <c r="AW98" s="41"/>
      <c r="BD98" s="41"/>
      <c r="CN98" s="40" t="s">
        <v>1057</v>
      </c>
    </row>
    <row r="99" spans="1:92" ht="15">
      <c r="B99" s="107" t="s">
        <v>168</v>
      </c>
      <c r="C99" s="108"/>
      <c r="D99" s="102"/>
      <c r="E99" s="113"/>
      <c r="F99" s="103"/>
      <c r="G99" s="91" t="e">
        <f>VLOOKUP(D99,LookUpMaster!$G$2:$H$20,2,FALSE)</f>
        <v>#N/A</v>
      </c>
      <c r="H99" s="91"/>
      <c r="I99" s="91"/>
      <c r="J99" s="92"/>
      <c r="K99" s="102"/>
      <c r="L99" s="113"/>
      <c r="M99" s="103"/>
      <c r="N99" s="91" t="e">
        <f>VLOOKUP(K99,LookUpMaster!$N$2:$O$84,2,FALSE)</f>
        <v>#N/A</v>
      </c>
      <c r="O99" s="91"/>
      <c r="P99" s="91"/>
      <c r="Q99" s="92"/>
      <c r="R99" s="93"/>
      <c r="S99" s="94"/>
      <c r="T99" s="95"/>
      <c r="AW99" s="41"/>
      <c r="BD99" s="41"/>
      <c r="CN99" s="40" t="s">
        <v>1058</v>
      </c>
    </row>
    <row r="100" spans="1:92" ht="15">
      <c r="B100" s="107" t="s">
        <v>175</v>
      </c>
      <c r="C100" s="108"/>
      <c r="D100" s="102"/>
      <c r="E100" s="113"/>
      <c r="F100" s="103"/>
      <c r="G100" s="91" t="e">
        <f>VLOOKUP(D100,LookUpMaster!$G$2:$H$20,2,FALSE)</f>
        <v>#N/A</v>
      </c>
      <c r="H100" s="91"/>
      <c r="I100" s="91"/>
      <c r="J100" s="92"/>
      <c r="K100" s="102"/>
      <c r="L100" s="113"/>
      <c r="M100" s="103"/>
      <c r="N100" s="91" t="e">
        <f>VLOOKUP(K100,LookUpMaster!$N$2:$O$84,2,FALSE)</f>
        <v>#N/A</v>
      </c>
      <c r="O100" s="91"/>
      <c r="P100" s="91"/>
      <c r="Q100" s="92"/>
      <c r="R100" s="93"/>
      <c r="S100" s="94"/>
      <c r="T100" s="95"/>
      <c r="AW100" s="41"/>
      <c r="BD100" s="41"/>
      <c r="CN100" s="40" t="s">
        <v>1059</v>
      </c>
    </row>
    <row r="101" spans="1:92" ht="15">
      <c r="AD101" s="40">
        <f>ROW()</f>
        <v>101</v>
      </c>
      <c r="AR101" s="40" t="s">
        <v>509</v>
      </c>
      <c r="AS101" s="40" t="s">
        <v>763</v>
      </c>
      <c r="AT101" s="40" t="s">
        <v>743</v>
      </c>
      <c r="AU101" s="40">
        <v>0</v>
      </c>
      <c r="AV101" s="40" t="s">
        <v>93</v>
      </c>
      <c r="AW101" s="41" t="b">
        <v>1</v>
      </c>
      <c r="AY101" s="41" t="b">
        <v>1</v>
      </c>
      <c r="AZ101" s="41" t="b">
        <v>0</v>
      </c>
      <c r="BB101" s="40" t="s">
        <v>764</v>
      </c>
      <c r="BC101" s="40" t="s">
        <v>348</v>
      </c>
      <c r="BD101" s="41" t="b">
        <v>1</v>
      </c>
      <c r="BE101" s="40" t="str">
        <f>H157</f>
        <v>0</v>
      </c>
      <c r="BF101" s="40" t="str">
        <f>""&amp;H157</f>
        <v>0</v>
      </c>
      <c r="BG101" s="40" t="b">
        <v>1</v>
      </c>
      <c r="BH101" s="40" t="b">
        <v>0</v>
      </c>
      <c r="BK101" s="40" t="e">
        <f t="shared" ref="BK101:BK111" ca="1" si="12">_xlfn.FORMULATEXT(BE101)</f>
        <v>#N/A</v>
      </c>
      <c r="BL101" s="40" t="e">
        <f t="shared" ref="BL101:BL111" ca="1" si="13">_xlfn.FORMULATEXT(BE101)</f>
        <v>#N/A</v>
      </c>
      <c r="CN101" s="40" t="s">
        <v>1061</v>
      </c>
    </row>
    <row r="102" spans="1:92" ht="15">
      <c r="B102" s="44" t="s">
        <v>765</v>
      </c>
      <c r="AD102" s="40">
        <f>ROW()</f>
        <v>102</v>
      </c>
      <c r="AR102" s="40" t="s">
        <v>516</v>
      </c>
      <c r="AS102" s="40" t="s">
        <v>766</v>
      </c>
      <c r="AT102" s="40" t="s">
        <v>767</v>
      </c>
      <c r="AU102" s="40">
        <v>0</v>
      </c>
      <c r="AV102" s="40" t="s">
        <v>81</v>
      </c>
      <c r="AW102" s="41" t="b">
        <v>0</v>
      </c>
      <c r="AY102" s="41" t="b">
        <v>1</v>
      </c>
      <c r="AZ102" s="41" t="b">
        <v>0</v>
      </c>
      <c r="BB102" s="40" t="s">
        <v>768</v>
      </c>
      <c r="BC102" s="40" t="s">
        <v>348</v>
      </c>
      <c r="BD102" s="41" t="b">
        <v>1</v>
      </c>
      <c r="BE102" s="40" t="str">
        <f>H158</f>
        <v>0</v>
      </c>
      <c r="BF102" s="40" t="str">
        <f>""&amp;H158</f>
        <v>0</v>
      </c>
      <c r="BG102" s="40" t="b">
        <v>1</v>
      </c>
      <c r="BH102" s="40" t="b">
        <v>0</v>
      </c>
      <c r="BK102" s="40" t="e">
        <f t="shared" ca="1" si="12"/>
        <v>#N/A</v>
      </c>
      <c r="BL102" s="40" t="e">
        <f t="shared" ca="1" si="13"/>
        <v>#N/A</v>
      </c>
      <c r="CN102" s="40" t="s">
        <v>1834</v>
      </c>
    </row>
    <row r="103" spans="1:92" ht="15">
      <c r="AD103" s="40">
        <f>ROW()</f>
        <v>103</v>
      </c>
      <c r="AR103" s="40" t="s">
        <v>516</v>
      </c>
      <c r="AS103" s="40" t="s">
        <v>769</v>
      </c>
      <c r="AT103" s="40" t="s">
        <v>767</v>
      </c>
      <c r="AU103" s="40">
        <v>0</v>
      </c>
      <c r="AV103" s="40" t="s">
        <v>84</v>
      </c>
      <c r="AW103" s="41" t="b">
        <v>0</v>
      </c>
      <c r="AY103" s="41" t="b">
        <v>1</v>
      </c>
      <c r="AZ103" s="41" t="b">
        <v>0</v>
      </c>
      <c r="BB103" s="40" t="s">
        <v>770</v>
      </c>
      <c r="BC103" s="40" t="s">
        <v>348</v>
      </c>
      <c r="BD103" s="41" t="b">
        <v>1</v>
      </c>
      <c r="BE103" s="40" t="str">
        <f>H159</f>
        <v>0</v>
      </c>
      <c r="BF103" s="40" t="str">
        <f>""&amp;H159</f>
        <v>0</v>
      </c>
      <c r="BG103" s="40" t="b">
        <v>1</v>
      </c>
      <c r="BH103" s="40" t="b">
        <v>0</v>
      </c>
      <c r="BK103" s="40" t="e">
        <f t="shared" ca="1" si="12"/>
        <v>#N/A</v>
      </c>
      <c r="BL103" s="40" t="e">
        <f t="shared" ca="1" si="13"/>
        <v>#N/A</v>
      </c>
      <c r="CN103" s="40" t="s">
        <v>1065</v>
      </c>
    </row>
    <row r="104" spans="1:92" ht="15">
      <c r="B104" s="46" t="s">
        <v>771</v>
      </c>
      <c r="N104" s="114" t="s">
        <v>973</v>
      </c>
      <c r="O104" s="166"/>
      <c r="P104" s="115"/>
      <c r="AD104" s="40">
        <f>ROW()</f>
        <v>104</v>
      </c>
      <c r="AR104" s="40" t="s">
        <v>516</v>
      </c>
      <c r="AS104" s="40" t="s">
        <v>773</v>
      </c>
      <c r="AT104" s="40" t="s">
        <v>767</v>
      </c>
      <c r="AU104" s="40">
        <v>0</v>
      </c>
      <c r="AV104" s="40" t="s">
        <v>87</v>
      </c>
      <c r="AW104" s="41" t="b">
        <v>0</v>
      </c>
      <c r="AY104" s="41" t="b">
        <v>1</v>
      </c>
      <c r="AZ104" s="41" t="b">
        <v>0</v>
      </c>
      <c r="BB104" s="40" t="s">
        <v>774</v>
      </c>
      <c r="BC104" s="40" t="s">
        <v>348</v>
      </c>
      <c r="BD104" s="41" t="b">
        <v>1</v>
      </c>
      <c r="BE104" s="40" t="str">
        <f>H160</f>
        <v>0</v>
      </c>
      <c r="BF104" s="40" t="str">
        <f>""&amp;H160</f>
        <v>0</v>
      </c>
      <c r="BG104" s="40" t="b">
        <v>1</v>
      </c>
      <c r="BH104" s="40" t="b">
        <v>0</v>
      </c>
      <c r="BK104" s="40" t="e">
        <f t="shared" ca="1" si="12"/>
        <v>#N/A</v>
      </c>
      <c r="BL104" s="40" t="e">
        <f t="shared" ca="1" si="13"/>
        <v>#N/A</v>
      </c>
      <c r="CN104" s="40" t="s">
        <v>1066</v>
      </c>
    </row>
    <row r="105" spans="1:92" ht="15" hidden="1">
      <c r="A105" s="54" t="s">
        <v>360</v>
      </c>
      <c r="AD105" s="40">
        <f>ROW()</f>
        <v>105</v>
      </c>
      <c r="AR105" s="40" t="s">
        <v>516</v>
      </c>
      <c r="AS105" s="40" t="s">
        <v>776</v>
      </c>
      <c r="AT105" s="40" t="s">
        <v>767</v>
      </c>
      <c r="AU105" s="40">
        <v>0</v>
      </c>
      <c r="AV105" s="40" t="s">
        <v>90</v>
      </c>
      <c r="AW105" s="41" t="b">
        <v>0</v>
      </c>
      <c r="AY105" s="41" t="b">
        <v>1</v>
      </c>
      <c r="AZ105" s="41" t="b">
        <v>0</v>
      </c>
      <c r="BB105" s="40" t="s">
        <v>777</v>
      </c>
      <c r="BC105" s="40" t="s">
        <v>348</v>
      </c>
      <c r="BD105" s="41" t="b">
        <v>1</v>
      </c>
      <c r="BE105" s="40" t="str">
        <f>H161</f>
        <v>3820</v>
      </c>
      <c r="BF105" s="40" t="str">
        <f>""&amp;H161</f>
        <v>3820</v>
      </c>
      <c r="BG105" s="40" t="b">
        <v>1</v>
      </c>
      <c r="BH105" s="40" t="b">
        <v>0</v>
      </c>
      <c r="BK105" s="40" t="e">
        <f t="shared" ca="1" si="12"/>
        <v>#N/A</v>
      </c>
      <c r="BL105" s="40" t="e">
        <f t="shared" ca="1" si="13"/>
        <v>#N/A</v>
      </c>
      <c r="CN105" s="40" t="s">
        <v>1067</v>
      </c>
    </row>
    <row r="106" spans="1:92" ht="30" hidden="1" customHeight="1">
      <c r="A106" s="54" t="s">
        <v>360</v>
      </c>
      <c r="B106" s="179" t="s">
        <v>676</v>
      </c>
      <c r="C106" s="181"/>
      <c r="D106" s="126" t="s">
        <v>778</v>
      </c>
      <c r="E106" s="126"/>
      <c r="F106" s="126"/>
      <c r="G106" s="126" t="s">
        <v>779</v>
      </c>
      <c r="H106" s="126"/>
      <c r="I106" s="126"/>
      <c r="J106" s="126" t="s">
        <v>780</v>
      </c>
      <c r="K106" s="126"/>
      <c r="L106" s="126"/>
      <c r="M106" s="175" t="s">
        <v>781</v>
      </c>
      <c r="N106" s="175"/>
      <c r="O106" s="175"/>
      <c r="P106" s="126" t="s">
        <v>782</v>
      </c>
      <c r="Q106" s="126"/>
      <c r="R106" s="126"/>
      <c r="AD106" s="40">
        <f>ROW()</f>
        <v>106</v>
      </c>
      <c r="AR106" s="40" t="s">
        <v>516</v>
      </c>
      <c r="AS106" s="40" t="s">
        <v>783</v>
      </c>
      <c r="AT106" s="40" t="s">
        <v>767</v>
      </c>
      <c r="AU106" s="40">
        <v>0</v>
      </c>
      <c r="AV106" s="40" t="s">
        <v>93</v>
      </c>
      <c r="AW106" s="41" t="b">
        <v>1</v>
      </c>
      <c r="AY106" s="41" t="b">
        <v>1</v>
      </c>
      <c r="AZ106" s="41" t="b">
        <v>0</v>
      </c>
      <c r="BB106" s="40" t="s">
        <v>784</v>
      </c>
      <c r="BC106" s="40" t="s">
        <v>348</v>
      </c>
      <c r="BD106" s="41" t="b">
        <v>1</v>
      </c>
      <c r="BE106" s="40" t="str">
        <f>H163</f>
        <v>0.00</v>
      </c>
      <c r="BF106" s="40" t="str">
        <f>""&amp;H163</f>
        <v>0.00</v>
      </c>
      <c r="BG106" s="40" t="b">
        <v>0</v>
      </c>
      <c r="BH106" s="40" t="b">
        <v>0</v>
      </c>
      <c r="BK106" s="40" t="e">
        <f t="shared" ca="1" si="12"/>
        <v>#N/A</v>
      </c>
      <c r="BL106" s="40" t="e">
        <f t="shared" ca="1" si="13"/>
        <v>#N/A</v>
      </c>
      <c r="CN106" s="40" t="s">
        <v>1070</v>
      </c>
    </row>
    <row r="107" spans="1:92" ht="29.45" hidden="1" customHeight="1">
      <c r="A107" s="54" t="s">
        <v>360</v>
      </c>
      <c r="B107" s="235"/>
      <c r="C107" s="198"/>
      <c r="D107" s="159"/>
      <c r="E107" s="160"/>
      <c r="F107" s="161"/>
      <c r="G107" s="159"/>
      <c r="H107" s="160"/>
      <c r="I107" s="161"/>
      <c r="J107" s="232"/>
      <c r="K107" s="233"/>
      <c r="L107" s="234"/>
      <c r="M107" s="159"/>
      <c r="N107" s="160"/>
      <c r="O107" s="161"/>
      <c r="P107" s="163"/>
      <c r="Q107" s="164"/>
      <c r="R107" s="165"/>
      <c r="AD107" s="40">
        <f>ROW()</f>
        <v>107</v>
      </c>
      <c r="AR107" s="59" t="s">
        <v>516</v>
      </c>
      <c r="AS107" s="59" t="s">
        <v>791</v>
      </c>
      <c r="AT107" s="59" t="s">
        <v>767</v>
      </c>
      <c r="AU107" s="59">
        <v>0</v>
      </c>
      <c r="AV107" s="59" t="s">
        <v>96</v>
      </c>
      <c r="AW107" s="41" t="b">
        <v>1</v>
      </c>
      <c r="AY107" s="60" t="b">
        <v>1</v>
      </c>
      <c r="AZ107" s="41" t="b">
        <v>0</v>
      </c>
      <c r="BB107" s="40" t="s">
        <v>792</v>
      </c>
      <c r="BC107" s="40" t="s">
        <v>348</v>
      </c>
      <c r="BD107" s="41" t="b">
        <v>1</v>
      </c>
      <c r="BE107" s="40" t="str">
        <f>H164</f>
        <v>0</v>
      </c>
      <c r="BF107" s="40" t="str">
        <f>""&amp;H164</f>
        <v>0</v>
      </c>
      <c r="BG107" s="40" t="b">
        <v>1</v>
      </c>
      <c r="BH107" s="40" t="b">
        <v>0</v>
      </c>
      <c r="BK107" s="40" t="e">
        <f t="shared" ca="1" si="12"/>
        <v>#N/A</v>
      </c>
      <c r="BL107" s="40" t="e">
        <f t="shared" ca="1" si="13"/>
        <v>#N/A</v>
      </c>
      <c r="CN107" s="40" t="s">
        <v>1071</v>
      </c>
    </row>
    <row r="108" spans="1:92" ht="15">
      <c r="AD108" s="40">
        <f>ROW()</f>
        <v>108</v>
      </c>
      <c r="AR108" s="40" t="s">
        <v>558</v>
      </c>
      <c r="AS108" s="40" t="s">
        <v>793</v>
      </c>
      <c r="AT108" s="40" t="s">
        <v>794</v>
      </c>
      <c r="AU108" s="40">
        <v>0</v>
      </c>
      <c r="AV108" s="40" t="s">
        <v>81</v>
      </c>
      <c r="AW108" s="41" t="b">
        <v>0</v>
      </c>
      <c r="AY108" s="41" t="b">
        <v>1</v>
      </c>
      <c r="AZ108" s="41" t="b">
        <v>0</v>
      </c>
      <c r="BB108" s="40" t="s">
        <v>795</v>
      </c>
      <c r="BC108" s="40" t="s">
        <v>348</v>
      </c>
      <c r="BD108" s="41" t="b">
        <v>1</v>
      </c>
      <c r="BE108" s="40" t="str">
        <f>H165</f>
        <v>0</v>
      </c>
      <c r="BF108" s="40" t="str">
        <f>""&amp;H165</f>
        <v>0</v>
      </c>
      <c r="BG108" s="40" t="b">
        <v>1</v>
      </c>
      <c r="BH108" s="40" t="b">
        <v>0</v>
      </c>
      <c r="BK108" s="40" t="e">
        <f t="shared" ca="1" si="12"/>
        <v>#N/A</v>
      </c>
      <c r="BL108" s="40" t="e">
        <f t="shared" ca="1" si="13"/>
        <v>#N/A</v>
      </c>
      <c r="CN108" s="40" t="s">
        <v>1072</v>
      </c>
    </row>
    <row r="109" spans="1:92" ht="15">
      <c r="B109" s="44" t="s">
        <v>796</v>
      </c>
      <c r="AD109" s="40">
        <f>ROW()</f>
        <v>109</v>
      </c>
      <c r="AR109" s="40" t="s">
        <v>558</v>
      </c>
      <c r="AS109" s="40" t="s">
        <v>797</v>
      </c>
      <c r="AT109" s="40" t="s">
        <v>794</v>
      </c>
      <c r="AU109" s="40">
        <v>0</v>
      </c>
      <c r="AV109" s="40" t="s">
        <v>84</v>
      </c>
      <c r="AW109" s="41" t="b">
        <v>0</v>
      </c>
      <c r="AY109" s="41" t="b">
        <v>1</v>
      </c>
      <c r="AZ109" s="41" t="b">
        <v>0</v>
      </c>
      <c r="BB109" s="40" t="s">
        <v>798</v>
      </c>
      <c r="BC109" s="40" t="s">
        <v>348</v>
      </c>
      <c r="BD109" s="41" t="b">
        <v>1</v>
      </c>
      <c r="BE109" s="40" t="str">
        <f>H166</f>
        <v>0</v>
      </c>
      <c r="BF109" s="40" t="str">
        <f>""&amp;H166</f>
        <v>0</v>
      </c>
      <c r="BG109" s="40" t="b">
        <v>1</v>
      </c>
      <c r="BH109" s="40" t="b">
        <v>0</v>
      </c>
      <c r="BK109" s="40" t="e">
        <f t="shared" ca="1" si="12"/>
        <v>#N/A</v>
      </c>
      <c r="BL109" s="40" t="e">
        <f t="shared" ca="1" si="13"/>
        <v>#N/A</v>
      </c>
      <c r="CN109" s="40" t="s">
        <v>1075</v>
      </c>
    </row>
    <row r="110" spans="1:92" ht="15">
      <c r="A110" s="54" t="s">
        <v>360</v>
      </c>
      <c r="AD110" s="40">
        <f>ROW()</f>
        <v>110</v>
      </c>
      <c r="AR110" s="40" t="s">
        <v>558</v>
      </c>
      <c r="AS110" s="40" t="s">
        <v>800</v>
      </c>
      <c r="AT110" s="40" t="s">
        <v>794</v>
      </c>
      <c r="AU110" s="40">
        <v>0</v>
      </c>
      <c r="AV110" s="40" t="s">
        <v>87</v>
      </c>
      <c r="AW110" s="41" t="b">
        <v>1</v>
      </c>
      <c r="AY110" s="41" t="b">
        <v>1</v>
      </c>
      <c r="AZ110" s="41" t="b">
        <v>0</v>
      </c>
      <c r="BB110" s="40" t="s">
        <v>801</v>
      </c>
      <c r="BC110" s="40" t="s">
        <v>348</v>
      </c>
      <c r="BD110" s="41" t="b">
        <v>1</v>
      </c>
      <c r="BE110" s="40" t="str">
        <f>H167</f>
        <v>0</v>
      </c>
      <c r="BF110" s="40" t="str">
        <f>""&amp;H167</f>
        <v>0</v>
      </c>
      <c r="BG110" s="40" t="b">
        <v>1</v>
      </c>
      <c r="BH110" s="40" t="b">
        <v>0</v>
      </c>
      <c r="BK110" s="40" t="e">
        <f t="shared" ca="1" si="12"/>
        <v>#N/A</v>
      </c>
      <c r="BL110" s="40" t="e">
        <f t="shared" ca="1" si="13"/>
        <v>#N/A</v>
      </c>
      <c r="CN110" s="40" t="s">
        <v>1076</v>
      </c>
    </row>
    <row r="111" spans="1:92" ht="15">
      <c r="A111" s="54" t="s">
        <v>360</v>
      </c>
      <c r="B111" s="61" t="s">
        <v>802</v>
      </c>
      <c r="AD111" s="40">
        <f>ROW()</f>
        <v>111</v>
      </c>
      <c r="AR111" s="40" t="s">
        <v>558</v>
      </c>
      <c r="AS111" s="40" t="s">
        <v>803</v>
      </c>
      <c r="AT111" s="40" t="s">
        <v>794</v>
      </c>
      <c r="AU111" s="40">
        <v>0</v>
      </c>
      <c r="AV111" s="40" t="s">
        <v>90</v>
      </c>
      <c r="AW111" s="41" t="b">
        <v>1</v>
      </c>
      <c r="AY111" s="41" t="b">
        <v>1</v>
      </c>
      <c r="AZ111" s="41" t="b">
        <v>0</v>
      </c>
      <c r="BB111" s="59" t="s">
        <v>804</v>
      </c>
      <c r="BC111" s="40" t="s">
        <v>348</v>
      </c>
      <c r="BD111" s="41" t="b">
        <v>1</v>
      </c>
      <c r="BE111" s="40" t="str">
        <f>H169</f>
        <v>2774440.00</v>
      </c>
      <c r="BF111" s="40" t="str">
        <f>""&amp;H169</f>
        <v>2774440.00</v>
      </c>
      <c r="BG111" s="40" t="b">
        <v>0</v>
      </c>
      <c r="BH111" s="40" t="b">
        <v>0</v>
      </c>
      <c r="BK111" s="40" t="e">
        <f t="shared" ca="1" si="12"/>
        <v>#N/A</v>
      </c>
      <c r="BL111" s="40" t="e">
        <f t="shared" ca="1" si="13"/>
        <v>#N/A</v>
      </c>
      <c r="CN111" s="40" t="s">
        <v>1077</v>
      </c>
    </row>
    <row r="112" spans="1:92" ht="15">
      <c r="A112" s="54" t="s">
        <v>360</v>
      </c>
      <c r="B112" s="44" t="s">
        <v>805</v>
      </c>
      <c r="AD112" s="40">
        <f>ROW()</f>
        <v>112</v>
      </c>
      <c r="AR112" s="40" t="s">
        <v>558</v>
      </c>
      <c r="AS112" s="40" t="s">
        <v>806</v>
      </c>
      <c r="AT112" s="40" t="s">
        <v>794</v>
      </c>
      <c r="AU112" s="40">
        <v>0</v>
      </c>
      <c r="AV112" s="40" t="s">
        <v>93</v>
      </c>
      <c r="AW112" s="41" t="b">
        <v>1</v>
      </c>
      <c r="AY112" s="41" t="b">
        <v>1</v>
      </c>
      <c r="AZ112" s="41" t="b">
        <v>0</v>
      </c>
      <c r="BB112" s="40" t="s">
        <v>807</v>
      </c>
      <c r="BC112" s="40" t="s">
        <v>458</v>
      </c>
      <c r="BD112" s="41" t="b">
        <v>0</v>
      </c>
      <c r="BE112" s="40" t="s">
        <v>808</v>
      </c>
      <c r="BF112" s="40" t="s">
        <v>808</v>
      </c>
      <c r="BG112" s="40" t="b">
        <v>0</v>
      </c>
      <c r="BH112" s="40" t="b">
        <v>0</v>
      </c>
      <c r="BK112" s="40" t="s">
        <v>460</v>
      </c>
      <c r="BL112" s="40" t="s">
        <v>460</v>
      </c>
      <c r="CN112" s="40" t="s">
        <v>1080</v>
      </c>
    </row>
    <row r="113" spans="1:92" ht="15">
      <c r="A113" s="54" t="s">
        <v>360</v>
      </c>
      <c r="AD113" s="40">
        <f>ROW()</f>
        <v>113</v>
      </c>
      <c r="AR113" s="40" t="s">
        <v>565</v>
      </c>
      <c r="AS113" s="40" t="s">
        <v>345</v>
      </c>
      <c r="AT113" s="40" t="s">
        <v>809</v>
      </c>
      <c r="AU113" s="40">
        <v>0</v>
      </c>
      <c r="AV113" s="40" t="s">
        <v>81</v>
      </c>
      <c r="AW113" s="41" t="b">
        <v>0</v>
      </c>
      <c r="AY113" s="41" t="b">
        <v>0</v>
      </c>
      <c r="AZ113" s="41" t="b">
        <v>0</v>
      </c>
      <c r="BB113" s="40" t="s">
        <v>810</v>
      </c>
      <c r="BC113" s="40" t="s">
        <v>458</v>
      </c>
      <c r="BD113" s="41" t="b">
        <v>0</v>
      </c>
      <c r="BE113" s="40" t="s">
        <v>686</v>
      </c>
      <c r="BF113" s="40" t="s">
        <v>686</v>
      </c>
      <c r="BG113" s="40" t="b">
        <v>0</v>
      </c>
      <c r="BH113" s="40" t="b">
        <v>0</v>
      </c>
      <c r="BK113" s="40" t="s">
        <v>460</v>
      </c>
      <c r="BL113" s="40" t="s">
        <v>460</v>
      </c>
      <c r="CN113" s="40" t="s">
        <v>1081</v>
      </c>
    </row>
    <row r="114" spans="1:92" ht="15">
      <c r="A114" s="54" t="s">
        <v>360</v>
      </c>
      <c r="B114" s="240" t="s">
        <v>578</v>
      </c>
      <c r="C114" s="240"/>
      <c r="D114" s="240"/>
      <c r="E114" s="129" t="s">
        <v>812</v>
      </c>
      <c r="F114" s="129"/>
      <c r="G114" s="129"/>
      <c r="H114" s="129" t="s">
        <v>813</v>
      </c>
      <c r="I114" s="129"/>
      <c r="J114" s="129"/>
      <c r="K114" s="129" t="s">
        <v>814</v>
      </c>
      <c r="L114" s="129"/>
      <c r="M114" s="129"/>
      <c r="N114" s="129" t="s">
        <v>815</v>
      </c>
      <c r="O114" s="129"/>
      <c r="P114" s="129"/>
      <c r="AD114" s="40">
        <f>ROW()</f>
        <v>114</v>
      </c>
      <c r="AR114" s="40" t="s">
        <v>565</v>
      </c>
      <c r="AS114" s="40" t="s">
        <v>797</v>
      </c>
      <c r="AT114" s="40" t="s">
        <v>809</v>
      </c>
      <c r="AU114" s="40">
        <v>0</v>
      </c>
      <c r="AV114" s="40" t="s">
        <v>83</v>
      </c>
      <c r="AW114" s="41" t="b">
        <v>0</v>
      </c>
      <c r="AY114" s="41" t="b">
        <v>1</v>
      </c>
      <c r="AZ114" s="41" t="b">
        <v>0</v>
      </c>
      <c r="BB114" s="40" t="s">
        <v>816</v>
      </c>
      <c r="BC114" s="40" t="s">
        <v>348</v>
      </c>
      <c r="BD114" s="41" t="b">
        <v>1</v>
      </c>
      <c r="BE114" s="40" t="str">
        <f>F171</f>
        <v>0</v>
      </c>
      <c r="BF114" s="40" t="str">
        <f>""&amp;F171</f>
        <v>0</v>
      </c>
      <c r="BG114" s="40" t="b">
        <v>1</v>
      </c>
      <c r="BH114" s="40" t="b">
        <v>1</v>
      </c>
      <c r="BK114" s="40" t="e">
        <f t="shared" ref="BK114:BK124" ca="1" si="14">_xlfn.FORMULATEXT(BE114)</f>
        <v>#N/A</v>
      </c>
      <c r="BL114" s="40" t="e">
        <f t="shared" ref="BL114:BL124" ca="1" si="15">_xlfn.FORMULATEXT(BE114)</f>
        <v>#N/A</v>
      </c>
      <c r="CN114" s="40" t="s">
        <v>1082</v>
      </c>
    </row>
    <row r="115" spans="1:92" ht="15">
      <c r="A115" s="54" t="s">
        <v>360</v>
      </c>
      <c r="B115" s="226" t="s">
        <v>817</v>
      </c>
      <c r="C115" s="226"/>
      <c r="D115" s="226"/>
      <c r="E115" s="173" t="str">
        <f>TEXT(_xlfn.NUMBERVALUE(E122),"0")</f>
        <v>10000000</v>
      </c>
      <c r="F115" s="174"/>
      <c r="G115" s="108"/>
      <c r="H115" s="107" t="str">
        <f>TEXT(_xlfn.NUMBERVALUE(H122),"0")</f>
        <v>3131837</v>
      </c>
      <c r="I115" s="112"/>
      <c r="J115" s="108"/>
      <c r="K115" s="107" t="str">
        <f>TEXT(_xlfn.NUMBERVALUE(K122),"0")</f>
        <v>3131837</v>
      </c>
      <c r="L115" s="112"/>
      <c r="M115" s="108"/>
      <c r="N115" s="107" t="str">
        <f>TEXT(_xlfn.NUMBERVALUE(N122),"0")</f>
        <v>3131837</v>
      </c>
      <c r="O115" s="112"/>
      <c r="P115" s="108"/>
      <c r="S115" s="42"/>
      <c r="AD115" s="40">
        <f>ROW()</f>
        <v>115</v>
      </c>
      <c r="AR115" s="40" t="s">
        <v>565</v>
      </c>
      <c r="AS115" s="40" t="s">
        <v>800</v>
      </c>
      <c r="AT115" s="40" t="s">
        <v>809</v>
      </c>
      <c r="AU115" s="40">
        <v>0</v>
      </c>
      <c r="AV115" s="40" t="s">
        <v>86</v>
      </c>
      <c r="AW115" s="41" t="b">
        <v>1</v>
      </c>
      <c r="AY115" s="41" t="b">
        <v>1</v>
      </c>
      <c r="AZ115" s="41" t="b">
        <v>0</v>
      </c>
      <c r="BB115" s="40" t="s">
        <v>822</v>
      </c>
      <c r="BC115" s="40" t="s">
        <v>348</v>
      </c>
      <c r="BD115" s="41" t="b">
        <v>1</v>
      </c>
      <c r="BE115" s="40" t="str">
        <f>F172</f>
        <v>0.00</v>
      </c>
      <c r="BF115" s="40" t="str">
        <f>""&amp;F172</f>
        <v>0.00</v>
      </c>
      <c r="BG115" s="40" t="b">
        <v>0</v>
      </c>
      <c r="BH115" s="40" t="b">
        <v>0</v>
      </c>
      <c r="BK115" s="40" t="e">
        <f t="shared" ca="1" si="14"/>
        <v>#N/A</v>
      </c>
      <c r="BL115" s="40" t="e">
        <f t="shared" ca="1" si="15"/>
        <v>#N/A</v>
      </c>
      <c r="CN115" s="40" t="s">
        <v>1085</v>
      </c>
    </row>
    <row r="116" spans="1:92" ht="29.1" customHeight="1">
      <c r="A116" s="54" t="s">
        <v>360</v>
      </c>
      <c r="B116" s="236" t="s">
        <v>823</v>
      </c>
      <c r="C116" s="236"/>
      <c r="D116" s="236"/>
      <c r="E116" s="173" t="str">
        <f ca="1">TEXT(_xlfn.NUMBERVALUE(E124),"0.00")</f>
        <v>0.00</v>
      </c>
      <c r="F116" s="174"/>
      <c r="G116" s="108"/>
      <c r="H116" s="107" t="str">
        <f ca="1">TEXT(_xlfn.NUMBERVALUE(H124),"0.00")</f>
        <v>0.00</v>
      </c>
      <c r="I116" s="112"/>
      <c r="J116" s="108"/>
      <c r="K116" s="107" t="str">
        <f>TEXT(_xlfn.NUMBERVALUE(K124),"0.00")</f>
        <v>31318370.00</v>
      </c>
      <c r="L116" s="112"/>
      <c r="M116" s="108"/>
      <c r="N116" s="107" t="str">
        <f>TEXT(_xlfn.NUMBERVALUE(N124),"0.00")</f>
        <v>31318370.00</v>
      </c>
      <c r="O116" s="112"/>
      <c r="P116" s="108"/>
      <c r="AD116" s="40">
        <f>ROW()</f>
        <v>116</v>
      </c>
      <c r="AR116" s="40" t="s">
        <v>565</v>
      </c>
      <c r="AS116" s="40" t="s">
        <v>803</v>
      </c>
      <c r="AT116" s="40" t="s">
        <v>809</v>
      </c>
      <c r="AU116" s="40">
        <v>0</v>
      </c>
      <c r="AV116" s="40" t="s">
        <v>89</v>
      </c>
      <c r="AW116" s="41" t="b">
        <v>1</v>
      </c>
      <c r="AY116" s="41" t="b">
        <v>1</v>
      </c>
      <c r="AZ116" s="41" t="b">
        <v>0</v>
      </c>
      <c r="BB116" s="40" t="s">
        <v>828</v>
      </c>
      <c r="BC116" s="40" t="s">
        <v>348</v>
      </c>
      <c r="BD116" s="41" t="b">
        <v>1</v>
      </c>
      <c r="BE116" s="40" t="str">
        <f>F173</f>
        <v>0</v>
      </c>
      <c r="BF116" s="40" t="str">
        <f>""&amp;F173</f>
        <v>0</v>
      </c>
      <c r="BG116" s="40" t="b">
        <v>1</v>
      </c>
      <c r="BH116" s="40" t="b">
        <v>0</v>
      </c>
      <c r="BK116" s="40" t="e">
        <f t="shared" ca="1" si="14"/>
        <v>#N/A</v>
      </c>
      <c r="BL116" s="40" t="e">
        <f t="shared" ca="1" si="15"/>
        <v>#N/A</v>
      </c>
      <c r="CN116" s="40" t="s">
        <v>1103</v>
      </c>
    </row>
    <row r="117" spans="1:92" ht="15">
      <c r="A117" s="54" t="s">
        <v>360</v>
      </c>
      <c r="AD117" s="40">
        <f>ROW()</f>
        <v>117</v>
      </c>
      <c r="AR117" s="40" t="s">
        <v>565</v>
      </c>
      <c r="AS117" s="40" t="s">
        <v>806</v>
      </c>
      <c r="AT117" s="40" t="s">
        <v>809</v>
      </c>
      <c r="AU117" s="40">
        <v>0</v>
      </c>
      <c r="AV117" s="40" t="s">
        <v>92</v>
      </c>
      <c r="AW117" s="41" t="b">
        <v>1</v>
      </c>
      <c r="AY117" s="41" t="b">
        <v>0</v>
      </c>
      <c r="AZ117" s="41" t="b">
        <v>0</v>
      </c>
      <c r="BB117" s="40" t="s">
        <v>829</v>
      </c>
      <c r="BC117" s="40" t="s">
        <v>348</v>
      </c>
      <c r="BD117" s="41" t="b">
        <v>1</v>
      </c>
      <c r="BE117" s="40" t="str">
        <f>F174</f>
        <v>0</v>
      </c>
      <c r="BF117" s="40" t="str">
        <f>""&amp;F174</f>
        <v>0</v>
      </c>
      <c r="BG117" s="40" t="b">
        <v>1</v>
      </c>
      <c r="BH117" s="40" t="b">
        <v>0</v>
      </c>
      <c r="BK117" s="40" t="e">
        <f t="shared" ca="1" si="14"/>
        <v>#N/A</v>
      </c>
      <c r="BL117" s="40" t="e">
        <f t="shared" ca="1" si="15"/>
        <v>#N/A</v>
      </c>
      <c r="CN117" s="40" t="s">
        <v>1132</v>
      </c>
    </row>
    <row r="118" spans="1:92" ht="15">
      <c r="A118" s="54" t="s">
        <v>360</v>
      </c>
      <c r="B118" s="54" t="s">
        <v>830</v>
      </c>
      <c r="N118" s="107" t="s">
        <v>44</v>
      </c>
      <c r="O118" s="112"/>
      <c r="P118" s="108"/>
      <c r="AD118" s="40">
        <f>ROW()</f>
        <v>118</v>
      </c>
      <c r="AR118" s="40" t="s">
        <v>574</v>
      </c>
      <c r="AS118" s="40" t="s">
        <v>345</v>
      </c>
      <c r="AT118" s="40" t="s">
        <v>832</v>
      </c>
      <c r="AU118" s="40">
        <v>0</v>
      </c>
      <c r="AV118" s="40" t="s">
        <v>81</v>
      </c>
      <c r="AW118" s="41" t="b">
        <v>0</v>
      </c>
      <c r="AY118" s="41" t="b">
        <v>0</v>
      </c>
      <c r="AZ118" s="41" t="b">
        <v>0</v>
      </c>
      <c r="BB118" s="40" t="s">
        <v>833</v>
      </c>
      <c r="BC118" s="40" t="s">
        <v>348</v>
      </c>
      <c r="BD118" s="41" t="b">
        <v>1</v>
      </c>
      <c r="BE118" s="40">
        <f>F175</f>
        <v>0</v>
      </c>
      <c r="BF118" s="40" t="str">
        <f>""&amp;F175</f>
        <v/>
      </c>
      <c r="BG118" s="40" t="b">
        <v>1</v>
      </c>
      <c r="BH118" s="40" t="b">
        <v>0</v>
      </c>
      <c r="BK118" s="40" t="e">
        <f t="shared" ca="1" si="14"/>
        <v>#N/A</v>
      </c>
      <c r="BL118" s="40" t="e">
        <f t="shared" ca="1" si="15"/>
        <v>#N/A</v>
      </c>
      <c r="CN118" s="40" t="s">
        <v>1140</v>
      </c>
    </row>
    <row r="119" spans="1:92" ht="15">
      <c r="A119" s="54" t="s">
        <v>360</v>
      </c>
      <c r="AD119" s="40">
        <f>ROW()</f>
        <v>119</v>
      </c>
      <c r="AR119" s="40" t="s">
        <v>574</v>
      </c>
      <c r="AS119" s="40" t="s">
        <v>793</v>
      </c>
      <c r="AT119" s="40" t="s">
        <v>832</v>
      </c>
      <c r="AU119" s="40">
        <v>0</v>
      </c>
      <c r="AV119" s="40" t="s">
        <v>83</v>
      </c>
      <c r="AW119" s="41" t="b">
        <v>0</v>
      </c>
      <c r="AY119" s="41" t="b">
        <v>1</v>
      </c>
      <c r="AZ119" s="41" t="b">
        <v>0</v>
      </c>
      <c r="BB119" s="40" t="s">
        <v>834</v>
      </c>
      <c r="BC119" s="40" t="s">
        <v>348</v>
      </c>
      <c r="BD119" s="41" t="b">
        <v>1</v>
      </c>
      <c r="BE119" s="40" t="str">
        <f>F177</f>
        <v>0.00</v>
      </c>
      <c r="BF119" s="40" t="str">
        <f>""&amp;F177</f>
        <v>0.00</v>
      </c>
      <c r="BG119" s="40" t="b">
        <v>0</v>
      </c>
      <c r="BH119" s="40" t="b">
        <v>0</v>
      </c>
      <c r="BK119" s="40" t="e">
        <f t="shared" ca="1" si="14"/>
        <v>#N/A</v>
      </c>
      <c r="BL119" s="40" t="e">
        <f t="shared" ca="1" si="15"/>
        <v>#N/A</v>
      </c>
      <c r="CN119" s="40" t="s">
        <v>1141</v>
      </c>
    </row>
    <row r="120" spans="1:92" ht="21.95" customHeight="1">
      <c r="A120" s="54" t="s">
        <v>360</v>
      </c>
      <c r="B120" s="126" t="s">
        <v>835</v>
      </c>
      <c r="C120" s="126"/>
      <c r="D120" s="126"/>
      <c r="E120" s="189" t="s">
        <v>812</v>
      </c>
      <c r="F120" s="190"/>
      <c r="G120" s="191"/>
      <c r="H120" s="189" t="s">
        <v>813</v>
      </c>
      <c r="I120" s="190"/>
      <c r="J120" s="191"/>
      <c r="K120" s="189" t="s">
        <v>836</v>
      </c>
      <c r="L120" s="190"/>
      <c r="M120" s="191"/>
      <c r="N120" s="189" t="s">
        <v>815</v>
      </c>
      <c r="O120" s="190"/>
      <c r="P120" s="191"/>
      <c r="AD120" s="40">
        <f>ROW()</f>
        <v>120</v>
      </c>
      <c r="AR120" s="40" t="s">
        <v>574</v>
      </c>
      <c r="AS120" s="40" t="s">
        <v>797</v>
      </c>
      <c r="AT120" s="40" t="s">
        <v>832</v>
      </c>
      <c r="AU120" s="40">
        <v>0</v>
      </c>
      <c r="AV120" s="40" t="s">
        <v>86</v>
      </c>
      <c r="AW120" s="41" t="b">
        <v>0</v>
      </c>
      <c r="AY120" s="41" t="b">
        <v>1</v>
      </c>
      <c r="AZ120" s="41" t="b">
        <v>0</v>
      </c>
      <c r="BB120" s="40" t="s">
        <v>837</v>
      </c>
      <c r="BC120" s="40" t="s">
        <v>348</v>
      </c>
      <c r="BD120" s="41" t="b">
        <v>1</v>
      </c>
      <c r="BE120" s="40" t="str">
        <f>F178</f>
        <v>0</v>
      </c>
      <c r="BF120" s="40" t="str">
        <f>""&amp;F178</f>
        <v>0</v>
      </c>
      <c r="BG120" s="40" t="b">
        <v>1</v>
      </c>
      <c r="BH120" s="40" t="b">
        <v>0</v>
      </c>
      <c r="BK120" s="40" t="e">
        <f t="shared" ca="1" si="14"/>
        <v>#N/A</v>
      </c>
      <c r="BL120" s="40" t="e">
        <f t="shared" ca="1" si="15"/>
        <v>#N/A</v>
      </c>
      <c r="CN120" s="40" t="s">
        <v>1154</v>
      </c>
    </row>
    <row r="121" spans="1:92" ht="21.95" customHeight="1">
      <c r="A121" s="54" t="s">
        <v>360</v>
      </c>
      <c r="B121" s="241" t="s">
        <v>681</v>
      </c>
      <c r="C121" s="242"/>
      <c r="D121" s="220"/>
      <c r="E121" s="192"/>
      <c r="F121" s="193"/>
      <c r="G121" s="194"/>
      <c r="H121" s="192"/>
      <c r="I121" s="193"/>
      <c r="J121" s="194"/>
      <c r="K121" s="192"/>
      <c r="L121" s="193"/>
      <c r="M121" s="194"/>
      <c r="N121" s="192"/>
      <c r="O121" s="193"/>
      <c r="P121" s="194"/>
      <c r="AD121" s="40">
        <f>ROW()</f>
        <v>121</v>
      </c>
      <c r="AR121" s="40" t="s">
        <v>574</v>
      </c>
      <c r="AS121" s="40" t="s">
        <v>800</v>
      </c>
      <c r="AT121" s="40" t="s">
        <v>832</v>
      </c>
      <c r="AU121" s="40">
        <v>0</v>
      </c>
      <c r="AV121" s="40" t="s">
        <v>88</v>
      </c>
      <c r="AW121" s="41" t="b">
        <v>1</v>
      </c>
      <c r="AY121" s="41" t="b">
        <v>1</v>
      </c>
      <c r="AZ121" s="41" t="b">
        <v>0</v>
      </c>
      <c r="BB121" s="40" t="s">
        <v>839</v>
      </c>
      <c r="BC121" s="40" t="s">
        <v>348</v>
      </c>
      <c r="BD121" s="41" t="b">
        <v>1</v>
      </c>
      <c r="BE121" s="40" t="str">
        <f>F179</f>
        <v>0</v>
      </c>
      <c r="BF121" s="40" t="str">
        <f>""&amp;F179</f>
        <v>0</v>
      </c>
      <c r="BG121" s="40" t="b">
        <v>1</v>
      </c>
      <c r="BH121" s="40" t="b">
        <v>0</v>
      </c>
      <c r="BK121" s="40" t="e">
        <f t="shared" ca="1" si="14"/>
        <v>#N/A</v>
      </c>
      <c r="BL121" s="40" t="e">
        <f t="shared" ca="1" si="15"/>
        <v>#N/A</v>
      </c>
      <c r="CN121" s="40" t="s">
        <v>1159</v>
      </c>
    </row>
    <row r="122" spans="1:92" ht="15">
      <c r="A122" s="54" t="s">
        <v>360</v>
      </c>
      <c r="B122" s="226" t="s">
        <v>840</v>
      </c>
      <c r="C122" s="226"/>
      <c r="D122" s="226"/>
      <c r="E122" s="93" t="s">
        <v>1916</v>
      </c>
      <c r="F122" s="94"/>
      <c r="G122" s="95"/>
      <c r="H122" s="93" t="s">
        <v>1917</v>
      </c>
      <c r="I122" s="94"/>
      <c r="J122" s="95"/>
      <c r="K122" s="93" t="s">
        <v>1917</v>
      </c>
      <c r="L122" s="94"/>
      <c r="M122" s="95"/>
      <c r="N122" s="93" t="s">
        <v>1917</v>
      </c>
      <c r="O122" s="94"/>
      <c r="P122" s="95"/>
      <c r="AD122" s="40">
        <f>ROW()</f>
        <v>122</v>
      </c>
      <c r="AR122" s="40" t="s">
        <v>574</v>
      </c>
      <c r="AS122" s="40" t="s">
        <v>803</v>
      </c>
      <c r="AT122" s="40" t="s">
        <v>832</v>
      </c>
      <c r="AU122" s="40">
        <v>0</v>
      </c>
      <c r="AV122" s="40" t="s">
        <v>90</v>
      </c>
      <c r="AW122" s="41" t="b">
        <v>1</v>
      </c>
      <c r="AY122" s="41" t="b">
        <v>1</v>
      </c>
      <c r="AZ122" s="41" t="b">
        <v>0</v>
      </c>
      <c r="BB122" s="40" t="s">
        <v>845</v>
      </c>
      <c r="BC122" s="40" t="s">
        <v>348</v>
      </c>
      <c r="BD122" s="41" t="b">
        <v>1</v>
      </c>
      <c r="BE122" s="40" t="str">
        <f>F180</f>
        <v>0</v>
      </c>
      <c r="BF122" s="40" t="str">
        <f>""&amp;F180</f>
        <v>0</v>
      </c>
      <c r="BG122" s="40" t="b">
        <v>1</v>
      </c>
      <c r="BH122" s="40" t="b">
        <v>0</v>
      </c>
      <c r="BK122" s="40" t="e">
        <f t="shared" ca="1" si="14"/>
        <v>#N/A</v>
      </c>
      <c r="BL122" s="40" t="e">
        <f t="shared" ca="1" si="15"/>
        <v>#N/A</v>
      </c>
      <c r="CN122" s="40" t="s">
        <v>1160</v>
      </c>
    </row>
    <row r="123" spans="1:92" ht="26.45" customHeight="1">
      <c r="A123" s="54" t="s">
        <v>360</v>
      </c>
      <c r="B123" s="236" t="s">
        <v>846</v>
      </c>
      <c r="C123" s="236"/>
      <c r="D123" s="236"/>
      <c r="E123" s="93" t="s">
        <v>107</v>
      </c>
      <c r="F123" s="94"/>
      <c r="G123" s="95"/>
      <c r="H123" s="93" t="s">
        <v>107</v>
      </c>
      <c r="I123" s="94"/>
      <c r="J123" s="95"/>
      <c r="K123" s="93" t="s">
        <v>107</v>
      </c>
      <c r="L123" s="94"/>
      <c r="M123" s="95"/>
      <c r="N123" s="93" t="s">
        <v>107</v>
      </c>
      <c r="O123" s="94"/>
      <c r="P123" s="95"/>
      <c r="AD123" s="40">
        <f>ROW()</f>
        <v>123</v>
      </c>
      <c r="AR123" s="40" t="s">
        <v>574</v>
      </c>
      <c r="AS123" s="40" t="s">
        <v>806</v>
      </c>
      <c r="AT123" s="40" t="s">
        <v>832</v>
      </c>
      <c r="AU123" s="40">
        <v>0</v>
      </c>
      <c r="AV123" s="40" t="s">
        <v>93</v>
      </c>
      <c r="AW123" s="41" t="b">
        <v>1</v>
      </c>
      <c r="AY123" s="41" t="b">
        <v>0</v>
      </c>
      <c r="AZ123" s="41" t="b">
        <v>0</v>
      </c>
      <c r="BB123" s="40" t="s">
        <v>851</v>
      </c>
      <c r="BC123" s="40" t="s">
        <v>348</v>
      </c>
      <c r="BD123" s="41" t="b">
        <v>1</v>
      </c>
      <c r="BE123" s="40">
        <f>F181</f>
        <v>0</v>
      </c>
      <c r="BF123" s="40" t="str">
        <f>""&amp;F181</f>
        <v/>
      </c>
      <c r="BG123" s="40" t="b">
        <v>1</v>
      </c>
      <c r="BH123" s="40" t="b">
        <v>0</v>
      </c>
      <c r="BK123" s="40" t="e">
        <f t="shared" ca="1" si="14"/>
        <v>#N/A</v>
      </c>
      <c r="BL123" s="40" t="e">
        <f t="shared" ca="1" si="15"/>
        <v>#N/A</v>
      </c>
      <c r="CN123" s="40" t="s">
        <v>1174</v>
      </c>
    </row>
    <row r="124" spans="1:92" ht="27.6" customHeight="1">
      <c r="A124" s="54" t="s">
        <v>360</v>
      </c>
      <c r="B124" s="236" t="s">
        <v>852</v>
      </c>
      <c r="C124" s="236"/>
      <c r="D124" s="236"/>
      <c r="E124" s="114" t="str" cm="1">
        <f t="array" aca="1" ref="E124" ca="1">IFERROR(TEXT(OFFSET(INDIRECT(ADDRESS(ROW(),COLUMN())),-2,0)*OFFSET(INDIRECT(ADDRESS(ROW(),COLUMN())),-1,0),"0.00"),"0.00")</f>
        <v>0.00</v>
      </c>
      <c r="F124" s="166"/>
      <c r="G124" s="115"/>
      <c r="H124" s="114" t="str" cm="1">
        <f t="array" aca="1" ref="H124" ca="1">IFERROR(TEXT(OFFSET(INDIRECT(ADDRESS(ROW(),COLUMN())),-2,0)*OFFSET(INDIRECT(ADDRESS(ROW(),COLUMN())),-1,0),"0.00"),"0.00")</f>
        <v>0.00</v>
      </c>
      <c r="I124" s="166"/>
      <c r="J124" s="115"/>
      <c r="K124" s="237" t="s">
        <v>1918</v>
      </c>
      <c r="L124" s="238"/>
      <c r="M124" s="239"/>
      <c r="N124" s="237" t="s">
        <v>1918</v>
      </c>
      <c r="O124" s="238"/>
      <c r="P124" s="239"/>
      <c r="AD124" s="40">
        <f>ROW()</f>
        <v>124</v>
      </c>
      <c r="AR124" s="40" t="s">
        <v>581</v>
      </c>
      <c r="AS124" s="40" t="s">
        <v>345</v>
      </c>
      <c r="AT124" s="40" t="s">
        <v>853</v>
      </c>
      <c r="AU124" s="40">
        <v>0</v>
      </c>
      <c r="AV124" s="40" t="s">
        <v>81</v>
      </c>
      <c r="AW124" s="41" t="b">
        <v>0</v>
      </c>
      <c r="AY124" s="41" t="b">
        <v>0</v>
      </c>
      <c r="AZ124" s="41" t="b">
        <v>0</v>
      </c>
      <c r="BB124" s="59" t="s">
        <v>854</v>
      </c>
      <c r="BC124" s="40" t="s">
        <v>348</v>
      </c>
      <c r="BD124" s="41" t="b">
        <v>1</v>
      </c>
      <c r="BE124" s="40" t="str">
        <f>F183</f>
        <v>0.00</v>
      </c>
      <c r="BF124" s="40" t="str">
        <f>""&amp;F183</f>
        <v>0.00</v>
      </c>
      <c r="BG124" s="40" t="b">
        <v>0</v>
      </c>
      <c r="BH124" s="40" t="b">
        <v>0</v>
      </c>
      <c r="BK124" s="40" t="e">
        <f t="shared" ca="1" si="14"/>
        <v>#N/A</v>
      </c>
      <c r="BL124" s="40" t="e">
        <f t="shared" ca="1" si="15"/>
        <v>#N/A</v>
      </c>
      <c r="CN124" s="40" t="s">
        <v>1179</v>
      </c>
    </row>
    <row r="125" spans="1:92" ht="15">
      <c r="A125" s="54" t="s">
        <v>360</v>
      </c>
      <c r="AD125" s="40">
        <f>ROW()</f>
        <v>125</v>
      </c>
      <c r="AR125" s="40" t="s">
        <v>581</v>
      </c>
      <c r="AS125" s="40" t="s">
        <v>434</v>
      </c>
      <c r="AT125" s="40" t="s">
        <v>853</v>
      </c>
      <c r="AU125" s="40">
        <v>0</v>
      </c>
      <c r="AV125" s="40" t="s">
        <v>83</v>
      </c>
      <c r="AW125" s="41" t="b">
        <v>0</v>
      </c>
      <c r="AY125" s="41" t="b">
        <v>1</v>
      </c>
      <c r="AZ125" s="41" t="b">
        <v>0</v>
      </c>
      <c r="BB125" s="40" t="s">
        <v>855</v>
      </c>
      <c r="BC125" s="40" t="s">
        <v>458</v>
      </c>
      <c r="BD125" s="41" t="b">
        <v>0</v>
      </c>
      <c r="BE125" s="40" t="s">
        <v>808</v>
      </c>
      <c r="BF125" s="40" t="s">
        <v>808</v>
      </c>
      <c r="BG125" s="40" t="b">
        <v>0</v>
      </c>
      <c r="BH125" s="40" t="b">
        <v>0</v>
      </c>
      <c r="BK125" s="40" t="s">
        <v>460</v>
      </c>
      <c r="BL125" s="40" t="s">
        <v>460</v>
      </c>
      <c r="CN125" s="40" t="s">
        <v>1180</v>
      </c>
    </row>
    <row r="126" spans="1:92" ht="15">
      <c r="A126" s="54" t="s">
        <v>360</v>
      </c>
      <c r="B126" s="44" t="s">
        <v>856</v>
      </c>
      <c r="AD126" s="40">
        <f>ROW()</f>
        <v>126</v>
      </c>
      <c r="AR126" s="40" t="s">
        <v>581</v>
      </c>
      <c r="AS126" s="40" t="s">
        <v>857</v>
      </c>
      <c r="AT126" s="40" t="s">
        <v>853</v>
      </c>
      <c r="AU126" s="40">
        <v>0</v>
      </c>
      <c r="AV126" s="40" t="s">
        <v>85</v>
      </c>
      <c r="AW126" s="41" t="b">
        <v>0</v>
      </c>
      <c r="AY126" s="41" t="b">
        <v>1</v>
      </c>
      <c r="AZ126" s="41" t="b">
        <v>0</v>
      </c>
      <c r="BB126" s="40" t="s">
        <v>858</v>
      </c>
      <c r="BC126" s="40" t="s">
        <v>458</v>
      </c>
      <c r="BD126" s="41" t="b">
        <v>0</v>
      </c>
      <c r="BE126" s="40" t="s">
        <v>738</v>
      </c>
      <c r="BF126" s="40" t="s">
        <v>738</v>
      </c>
      <c r="BG126" s="40" t="b">
        <v>0</v>
      </c>
      <c r="BH126" s="40" t="b">
        <v>0</v>
      </c>
      <c r="BK126" s="40" t="s">
        <v>460</v>
      </c>
      <c r="BL126" s="40" t="s">
        <v>460</v>
      </c>
      <c r="CN126" s="40" t="s">
        <v>1425</v>
      </c>
    </row>
    <row r="127" spans="1:92" ht="15">
      <c r="A127" s="54" t="s">
        <v>360</v>
      </c>
      <c r="AD127" s="40">
        <f>ROW()</f>
        <v>127</v>
      </c>
      <c r="AR127" s="40" t="s">
        <v>581</v>
      </c>
      <c r="AS127" s="40" t="s">
        <v>859</v>
      </c>
      <c r="AT127" s="40" t="s">
        <v>853</v>
      </c>
      <c r="AU127" s="40">
        <v>0</v>
      </c>
      <c r="AV127" s="40" t="s">
        <v>87</v>
      </c>
      <c r="AW127" s="41" t="b">
        <v>1</v>
      </c>
      <c r="AY127" s="41" t="b">
        <v>1</v>
      </c>
      <c r="AZ127" s="41" t="b">
        <v>0</v>
      </c>
      <c r="BB127" s="40" t="s">
        <v>860</v>
      </c>
      <c r="BC127" s="40" t="s">
        <v>348</v>
      </c>
      <c r="BD127" s="41" t="b">
        <v>1</v>
      </c>
      <c r="BE127" s="40" t="str">
        <f>H171</f>
        <v>0</v>
      </c>
      <c r="BF127" s="40" t="str">
        <f>""&amp;H171</f>
        <v>0</v>
      </c>
      <c r="BG127" s="40" t="b">
        <v>1</v>
      </c>
      <c r="BH127" s="40" t="b">
        <v>1</v>
      </c>
      <c r="BK127" s="40" t="e">
        <f t="shared" ref="BK127:BK167" ca="1" si="16">_xlfn.FORMULATEXT(BE127)</f>
        <v>#N/A</v>
      </c>
      <c r="BL127" s="40" t="e">
        <f t="shared" ref="BL127:BL167" ca="1" si="17">_xlfn.FORMULATEXT(BE127)</f>
        <v>#N/A</v>
      </c>
      <c r="CN127" s="40" t="s">
        <v>1426</v>
      </c>
    </row>
    <row r="128" spans="1:92" ht="15" hidden="1">
      <c r="A128" s="54" t="s">
        <v>360</v>
      </c>
      <c r="B128" s="240" t="s">
        <v>578</v>
      </c>
      <c r="C128" s="240"/>
      <c r="D128" s="240"/>
      <c r="E128" s="129" t="s">
        <v>812</v>
      </c>
      <c r="F128" s="129"/>
      <c r="G128" s="129"/>
      <c r="H128" s="129" t="s">
        <v>813</v>
      </c>
      <c r="I128" s="129"/>
      <c r="J128" s="129"/>
      <c r="K128" s="129" t="s">
        <v>814</v>
      </c>
      <c r="L128" s="129"/>
      <c r="M128" s="129"/>
      <c r="N128" s="129" t="s">
        <v>815</v>
      </c>
      <c r="O128" s="129"/>
      <c r="P128" s="129"/>
      <c r="AD128" s="40">
        <f>ROW()</f>
        <v>128</v>
      </c>
      <c r="AR128" s="40" t="s">
        <v>581</v>
      </c>
      <c r="AS128" s="40" t="s">
        <v>862</v>
      </c>
      <c r="AT128" s="40" t="s">
        <v>853</v>
      </c>
      <c r="AU128" s="40">
        <v>0</v>
      </c>
      <c r="AV128" s="40" t="s">
        <v>89</v>
      </c>
      <c r="AW128" s="41" t="b">
        <v>1</v>
      </c>
      <c r="AY128" s="41" t="b">
        <v>1</v>
      </c>
      <c r="AZ128" s="41" t="b">
        <v>0</v>
      </c>
      <c r="BB128" s="40" t="s">
        <v>863</v>
      </c>
      <c r="BC128" s="40" t="s">
        <v>348</v>
      </c>
      <c r="BD128" s="41" t="b">
        <v>1</v>
      </c>
      <c r="BE128" s="40" t="str">
        <f>H172</f>
        <v>0.00</v>
      </c>
      <c r="BF128" s="40" t="str">
        <f>""&amp;H172</f>
        <v>0.00</v>
      </c>
      <c r="BG128" s="40" t="b">
        <v>0</v>
      </c>
      <c r="BH128" s="40" t="b">
        <v>0</v>
      </c>
      <c r="BK128" s="40" t="e">
        <f t="shared" ca="1" si="16"/>
        <v>#N/A</v>
      </c>
      <c r="BL128" s="40" t="e">
        <f t="shared" ca="1" si="17"/>
        <v>#N/A</v>
      </c>
      <c r="CN128" s="40" t="s">
        <v>1427</v>
      </c>
    </row>
    <row r="129" spans="1:92" ht="27.6" hidden="1" customHeight="1">
      <c r="A129" s="54" t="s">
        <v>360</v>
      </c>
      <c r="B129" s="236" t="s">
        <v>864</v>
      </c>
      <c r="C129" s="236"/>
      <c r="D129" s="236"/>
      <c r="E129" s="107" t="str">
        <f>TEXT(_xlfn.NUMBERVALUE(E136),"0")</f>
        <v>0</v>
      </c>
      <c r="F129" s="112"/>
      <c r="G129" s="108"/>
      <c r="H129" s="107" t="str">
        <f>TEXT(_xlfn.NUMBERVALUE(H136),"0")</f>
        <v>0</v>
      </c>
      <c r="I129" s="112"/>
      <c r="J129" s="108"/>
      <c r="K129" s="107" t="str">
        <f>TEXT(_xlfn.NUMBERVALUE(K136),"0")</f>
        <v>0</v>
      </c>
      <c r="L129" s="112"/>
      <c r="M129" s="108"/>
      <c r="N129" s="107" t="str">
        <f>TEXT(_xlfn.NUMBERVALUE(N136),"0")</f>
        <v>0</v>
      </c>
      <c r="O129" s="112"/>
      <c r="P129" s="108"/>
      <c r="AD129" s="40">
        <f>ROW()</f>
        <v>129</v>
      </c>
      <c r="AR129" s="40" t="s">
        <v>581</v>
      </c>
      <c r="AS129" s="40" t="s">
        <v>869</v>
      </c>
      <c r="AT129" s="40" t="s">
        <v>853</v>
      </c>
      <c r="AU129" s="40">
        <v>0</v>
      </c>
      <c r="AV129" s="40" t="s">
        <v>91</v>
      </c>
      <c r="AW129" s="41" t="b">
        <v>1</v>
      </c>
      <c r="AY129" s="41" t="b">
        <v>1</v>
      </c>
      <c r="AZ129" s="41" t="b">
        <v>0</v>
      </c>
      <c r="BB129" s="40" t="s">
        <v>870</v>
      </c>
      <c r="BC129" s="40" t="s">
        <v>348</v>
      </c>
      <c r="BD129" s="41" t="b">
        <v>1</v>
      </c>
      <c r="BE129" s="40" t="str">
        <f>H173</f>
        <v>0</v>
      </c>
      <c r="BF129" s="40" t="str">
        <f>""&amp;H173</f>
        <v>0</v>
      </c>
      <c r="BG129" s="40" t="b">
        <v>1</v>
      </c>
      <c r="BH129" s="40" t="b">
        <v>0</v>
      </c>
      <c r="BK129" s="40" t="e">
        <f t="shared" ca="1" si="16"/>
        <v>#N/A</v>
      </c>
      <c r="BL129" s="40" t="e">
        <f t="shared" ca="1" si="17"/>
        <v>#N/A</v>
      </c>
      <c r="CN129" s="40" t="s">
        <v>1428</v>
      </c>
    </row>
    <row r="130" spans="1:92" ht="30.6" hidden="1" customHeight="1">
      <c r="A130" s="54" t="s">
        <v>360</v>
      </c>
      <c r="B130" s="236" t="s">
        <v>871</v>
      </c>
      <c r="C130" s="236"/>
      <c r="D130" s="236"/>
      <c r="E130" s="107" t="str">
        <f ca="1">TEXT(_xlfn.NUMBERVALUE(E138),"0.00")</f>
        <v>0.00</v>
      </c>
      <c r="F130" s="112"/>
      <c r="G130" s="108"/>
      <c r="H130" s="107" t="str">
        <f ca="1">TEXT(_xlfn.NUMBERVALUE(H138),"0.00")</f>
        <v>0.00</v>
      </c>
      <c r="I130" s="112"/>
      <c r="J130" s="108"/>
      <c r="K130" s="107" t="str">
        <f ca="1">TEXT(_xlfn.NUMBERVALUE(K138),"0.00")</f>
        <v>0.00</v>
      </c>
      <c r="L130" s="112"/>
      <c r="M130" s="108"/>
      <c r="N130" s="107" t="str">
        <f ca="1">TEXT(_xlfn.NUMBERVALUE(N138),"0.00")</f>
        <v>0.00</v>
      </c>
      <c r="O130" s="112"/>
      <c r="P130" s="108"/>
      <c r="AD130" s="40">
        <f>ROW()</f>
        <v>130</v>
      </c>
      <c r="AR130" s="40" t="s">
        <v>581</v>
      </c>
      <c r="AS130" s="40" t="s">
        <v>876</v>
      </c>
      <c r="AT130" s="40" t="s">
        <v>853</v>
      </c>
      <c r="AU130" s="40">
        <v>0</v>
      </c>
      <c r="AV130" s="40" t="s">
        <v>94</v>
      </c>
      <c r="AW130" s="41" t="b">
        <v>1</v>
      </c>
      <c r="AY130" s="41" t="b">
        <v>1</v>
      </c>
      <c r="AZ130" s="41" t="b">
        <v>0</v>
      </c>
      <c r="BB130" s="40" t="s">
        <v>877</v>
      </c>
      <c r="BC130" s="40" t="s">
        <v>348</v>
      </c>
      <c r="BD130" s="41" t="b">
        <v>1</v>
      </c>
      <c r="BE130" s="40" t="str">
        <f>H174</f>
        <v>0</v>
      </c>
      <c r="BF130" s="40" t="str">
        <f>""&amp;H174</f>
        <v>0</v>
      </c>
      <c r="BG130" s="40" t="b">
        <v>1</v>
      </c>
      <c r="BH130" s="40" t="b">
        <v>0</v>
      </c>
      <c r="BK130" s="40" t="e">
        <f t="shared" ca="1" si="16"/>
        <v>#N/A</v>
      </c>
      <c r="BL130" s="40" t="e">
        <f t="shared" ca="1" si="17"/>
        <v>#N/A</v>
      </c>
      <c r="CN130" s="40" t="s">
        <v>1429</v>
      </c>
    </row>
    <row r="131" spans="1:92" ht="15" hidden="1">
      <c r="A131" s="54" t="s">
        <v>360</v>
      </c>
      <c r="AD131" s="40">
        <f>ROW()</f>
        <v>131</v>
      </c>
      <c r="AR131" s="40" t="s">
        <v>581</v>
      </c>
      <c r="AS131" s="40" t="s">
        <v>878</v>
      </c>
      <c r="AT131" s="40" t="s">
        <v>853</v>
      </c>
      <c r="AU131" s="40">
        <v>0</v>
      </c>
      <c r="AV131" s="40" t="s">
        <v>96</v>
      </c>
      <c r="AW131" s="41" t="b">
        <v>1</v>
      </c>
      <c r="AY131" s="41" t="b">
        <v>0</v>
      </c>
      <c r="AZ131" s="41" t="b">
        <v>0</v>
      </c>
      <c r="BB131" s="40" t="s">
        <v>879</v>
      </c>
      <c r="BC131" s="40" t="s">
        <v>348</v>
      </c>
      <c r="BD131" s="41" t="b">
        <v>1</v>
      </c>
      <c r="BE131" s="40">
        <f>H175</f>
        <v>0</v>
      </c>
      <c r="BF131" s="40" t="str">
        <f>""&amp;H175</f>
        <v/>
      </c>
      <c r="BG131" s="40" t="b">
        <v>1</v>
      </c>
      <c r="BH131" s="40" t="b">
        <v>0</v>
      </c>
      <c r="BK131" s="40" t="e">
        <f t="shared" ca="1" si="16"/>
        <v>#N/A</v>
      </c>
      <c r="BL131" s="40" t="e">
        <f t="shared" ca="1" si="17"/>
        <v>#N/A</v>
      </c>
      <c r="CN131" s="40" t="s">
        <v>1486</v>
      </c>
    </row>
    <row r="132" spans="1:92" ht="15">
      <c r="A132" s="54" t="s">
        <v>360</v>
      </c>
      <c r="B132" s="54" t="s">
        <v>830</v>
      </c>
      <c r="N132" s="173" t="s">
        <v>973</v>
      </c>
      <c r="O132" s="174"/>
      <c r="P132" s="108"/>
      <c r="AD132" s="40">
        <f>ROW()</f>
        <v>132</v>
      </c>
      <c r="AR132" s="40" t="s">
        <v>589</v>
      </c>
      <c r="AS132" s="40" t="s">
        <v>345</v>
      </c>
      <c r="AT132" s="40" t="s">
        <v>881</v>
      </c>
      <c r="AU132" s="40">
        <v>0</v>
      </c>
      <c r="AV132" s="40" t="s">
        <v>81</v>
      </c>
      <c r="AW132" s="41" t="b">
        <v>0</v>
      </c>
      <c r="AY132" s="41" t="b">
        <v>0</v>
      </c>
      <c r="AZ132" s="41" t="b">
        <v>0</v>
      </c>
      <c r="BB132" s="40" t="s">
        <v>882</v>
      </c>
      <c r="BC132" s="40" t="s">
        <v>348</v>
      </c>
      <c r="BD132" s="41" t="b">
        <v>1</v>
      </c>
      <c r="BE132" s="40" t="str">
        <f>H177</f>
        <v>0.00</v>
      </c>
      <c r="BF132" s="40" t="str">
        <f>""&amp;H177</f>
        <v>0.00</v>
      </c>
      <c r="BG132" s="40" t="b">
        <v>0</v>
      </c>
      <c r="BH132" s="40" t="b">
        <v>0</v>
      </c>
      <c r="BK132" s="40" t="e">
        <f t="shared" ca="1" si="16"/>
        <v>#N/A</v>
      </c>
      <c r="BL132" s="40" t="e">
        <f t="shared" ca="1" si="17"/>
        <v>#N/A</v>
      </c>
      <c r="CN132" s="40" t="s">
        <v>1485</v>
      </c>
    </row>
    <row r="133" spans="1:92" ht="15" hidden="1">
      <c r="A133" s="54" t="s">
        <v>360</v>
      </c>
      <c r="AD133" s="40">
        <f>ROW()</f>
        <v>133</v>
      </c>
      <c r="AR133" s="40" t="s">
        <v>589</v>
      </c>
      <c r="AS133" s="40" t="s">
        <v>434</v>
      </c>
      <c r="AT133" s="40" t="s">
        <v>881</v>
      </c>
      <c r="AU133" s="40">
        <v>0</v>
      </c>
      <c r="AV133" s="40" t="s">
        <v>83</v>
      </c>
      <c r="AW133" s="41" t="b">
        <v>0</v>
      </c>
      <c r="AY133" s="41" t="b">
        <v>1</v>
      </c>
      <c r="AZ133" s="41" t="b">
        <v>0</v>
      </c>
      <c r="BB133" s="40" t="s">
        <v>883</v>
      </c>
      <c r="BC133" s="40" t="s">
        <v>348</v>
      </c>
      <c r="BD133" s="41" t="b">
        <v>1</v>
      </c>
      <c r="BE133" s="40" t="str">
        <f>H178</f>
        <v>0</v>
      </c>
      <c r="BF133" s="40" t="str">
        <f>""&amp;H178</f>
        <v>0</v>
      </c>
      <c r="BG133" s="40" t="b">
        <v>1</v>
      </c>
      <c r="BH133" s="40" t="b">
        <v>0</v>
      </c>
      <c r="BK133" s="40" t="e">
        <f t="shared" ca="1" si="16"/>
        <v>#N/A</v>
      </c>
      <c r="BL133" s="40" t="e">
        <f t="shared" ca="1" si="17"/>
        <v>#N/A</v>
      </c>
      <c r="CN133" s="40" t="s">
        <v>1470</v>
      </c>
    </row>
    <row r="134" spans="1:92" ht="21" hidden="1" customHeight="1">
      <c r="A134" s="54" t="s">
        <v>360</v>
      </c>
      <c r="B134" s="126" t="s">
        <v>835</v>
      </c>
      <c r="C134" s="126"/>
      <c r="D134" s="126"/>
      <c r="E134" s="189" t="s">
        <v>884</v>
      </c>
      <c r="F134" s="190"/>
      <c r="G134" s="191"/>
      <c r="H134" s="189" t="s">
        <v>813</v>
      </c>
      <c r="I134" s="190"/>
      <c r="J134" s="191"/>
      <c r="K134" s="189" t="s">
        <v>836</v>
      </c>
      <c r="L134" s="190"/>
      <c r="M134" s="191"/>
      <c r="N134" s="189" t="s">
        <v>815</v>
      </c>
      <c r="O134" s="190"/>
      <c r="P134" s="191"/>
      <c r="AD134" s="40">
        <f>ROW()</f>
        <v>134</v>
      </c>
      <c r="AR134" s="40" t="s">
        <v>589</v>
      </c>
      <c r="AS134" s="40" t="s">
        <v>857</v>
      </c>
      <c r="AT134" s="40" t="s">
        <v>881</v>
      </c>
      <c r="AU134" s="40">
        <v>0</v>
      </c>
      <c r="AV134" s="40" t="s">
        <v>85</v>
      </c>
      <c r="AW134" s="41" t="b">
        <v>0</v>
      </c>
      <c r="AY134" s="41" t="b">
        <v>1</v>
      </c>
      <c r="AZ134" s="41" t="b">
        <v>0</v>
      </c>
      <c r="BB134" s="40" t="s">
        <v>885</v>
      </c>
      <c r="BC134" s="40" t="s">
        <v>348</v>
      </c>
      <c r="BD134" s="41" t="b">
        <v>1</v>
      </c>
      <c r="BE134" s="40" t="str">
        <f>H179</f>
        <v>0</v>
      </c>
      <c r="BF134" s="40" t="str">
        <f>""&amp;H179</f>
        <v>0</v>
      </c>
      <c r="BG134" s="40" t="b">
        <v>1</v>
      </c>
      <c r="BH134" s="40" t="b">
        <v>0</v>
      </c>
      <c r="BK134" s="40" t="e">
        <f t="shared" ca="1" si="16"/>
        <v>#N/A</v>
      </c>
      <c r="BL134" s="40" t="e">
        <f t="shared" ca="1" si="17"/>
        <v>#N/A</v>
      </c>
      <c r="CN134" s="40" t="s">
        <v>1469</v>
      </c>
    </row>
    <row r="135" spans="1:92" ht="18.95" hidden="1" customHeight="1">
      <c r="A135" s="54" t="s">
        <v>360</v>
      </c>
      <c r="B135" s="248"/>
      <c r="C135" s="249"/>
      <c r="D135" s="234"/>
      <c r="E135" s="192"/>
      <c r="F135" s="193"/>
      <c r="G135" s="194"/>
      <c r="H135" s="192"/>
      <c r="I135" s="193"/>
      <c r="J135" s="194"/>
      <c r="K135" s="192"/>
      <c r="L135" s="193"/>
      <c r="M135" s="194"/>
      <c r="N135" s="192"/>
      <c r="O135" s="193"/>
      <c r="P135" s="194"/>
      <c r="AD135" s="40">
        <f>ROW()</f>
        <v>135</v>
      </c>
      <c r="AR135" s="40" t="s">
        <v>589</v>
      </c>
      <c r="AS135" s="40" t="s">
        <v>859</v>
      </c>
      <c r="AT135" s="40" t="s">
        <v>881</v>
      </c>
      <c r="AU135" s="40">
        <v>0</v>
      </c>
      <c r="AV135" s="40" t="s">
        <v>87</v>
      </c>
      <c r="AW135" s="41" t="b">
        <v>1</v>
      </c>
      <c r="AY135" s="41" t="b">
        <v>1</v>
      </c>
      <c r="AZ135" s="41" t="b">
        <v>0</v>
      </c>
      <c r="BB135" s="40" t="s">
        <v>887</v>
      </c>
      <c r="BC135" s="40" t="s">
        <v>348</v>
      </c>
      <c r="BD135" s="41" t="b">
        <v>1</v>
      </c>
      <c r="BE135" s="40" t="str">
        <f>H180</f>
        <v>0</v>
      </c>
      <c r="BF135" s="40" t="str">
        <f>""&amp;H180</f>
        <v>0</v>
      </c>
      <c r="BG135" s="40" t="b">
        <v>1</v>
      </c>
      <c r="BH135" s="40" t="b">
        <v>0</v>
      </c>
      <c r="BK135" s="40" t="e">
        <f t="shared" ca="1" si="16"/>
        <v>#N/A</v>
      </c>
      <c r="BL135" s="40" t="e">
        <f t="shared" ca="1" si="17"/>
        <v>#N/A</v>
      </c>
      <c r="CN135" s="40" t="s">
        <v>1452</v>
      </c>
    </row>
    <row r="136" spans="1:92" ht="15.95" hidden="1" customHeight="1">
      <c r="A136" s="54" t="s">
        <v>360</v>
      </c>
      <c r="B136" s="226" t="s">
        <v>888</v>
      </c>
      <c r="C136" s="226"/>
      <c r="D136" s="226"/>
      <c r="E136" s="163"/>
      <c r="F136" s="164"/>
      <c r="G136" s="165"/>
      <c r="H136" s="163"/>
      <c r="I136" s="164"/>
      <c r="J136" s="165"/>
      <c r="K136" s="163"/>
      <c r="L136" s="164"/>
      <c r="M136" s="165"/>
      <c r="N136" s="163"/>
      <c r="O136" s="164"/>
      <c r="P136" s="165"/>
      <c r="AD136" s="40">
        <f>ROW()</f>
        <v>136</v>
      </c>
      <c r="AR136" s="40" t="s">
        <v>589</v>
      </c>
      <c r="AS136" s="40" t="s">
        <v>862</v>
      </c>
      <c r="AT136" s="40" t="s">
        <v>881</v>
      </c>
      <c r="AU136" s="40">
        <v>0</v>
      </c>
      <c r="AV136" s="40" t="s">
        <v>89</v>
      </c>
      <c r="AW136" s="41" t="b">
        <v>1</v>
      </c>
      <c r="AY136" s="41" t="b">
        <v>1</v>
      </c>
      <c r="AZ136" s="41" t="b">
        <v>0</v>
      </c>
      <c r="BB136" s="40" t="s">
        <v>893</v>
      </c>
      <c r="BC136" s="40" t="s">
        <v>348</v>
      </c>
      <c r="BD136" s="41" t="b">
        <v>1</v>
      </c>
      <c r="BE136" s="40">
        <f>H181</f>
        <v>0</v>
      </c>
      <c r="BF136" s="40" t="str">
        <f>""&amp;H181</f>
        <v/>
      </c>
      <c r="BG136" s="40" t="b">
        <v>1</v>
      </c>
      <c r="BH136" s="40" t="b">
        <v>0</v>
      </c>
      <c r="BK136" s="40" t="e">
        <f t="shared" ca="1" si="16"/>
        <v>#N/A</v>
      </c>
      <c r="BL136" s="40" t="e">
        <f t="shared" ca="1" si="17"/>
        <v>#N/A</v>
      </c>
      <c r="CN136" s="40" t="s">
        <v>1603</v>
      </c>
    </row>
    <row r="137" spans="1:92" ht="26.45" hidden="1" customHeight="1">
      <c r="A137" s="54" t="s">
        <v>360</v>
      </c>
      <c r="B137" s="236" t="s">
        <v>846</v>
      </c>
      <c r="C137" s="236"/>
      <c r="D137" s="236"/>
      <c r="E137" s="163"/>
      <c r="F137" s="164"/>
      <c r="G137" s="165"/>
      <c r="H137" s="163"/>
      <c r="I137" s="164"/>
      <c r="J137" s="165"/>
      <c r="K137" s="163"/>
      <c r="L137" s="164"/>
      <c r="M137" s="165"/>
      <c r="N137" s="163"/>
      <c r="O137" s="164"/>
      <c r="P137" s="165"/>
      <c r="AD137" s="40">
        <f>ROW()</f>
        <v>137</v>
      </c>
      <c r="AR137" s="40" t="s">
        <v>589</v>
      </c>
      <c r="AS137" s="40" t="s">
        <v>869</v>
      </c>
      <c r="AT137" s="40" t="s">
        <v>881</v>
      </c>
      <c r="AU137" s="40">
        <v>0</v>
      </c>
      <c r="AV137" s="40" t="s">
        <v>91</v>
      </c>
      <c r="AW137" s="41" t="b">
        <v>1</v>
      </c>
      <c r="AY137" s="41" t="b">
        <v>1</v>
      </c>
      <c r="AZ137" s="41" t="b">
        <v>0</v>
      </c>
      <c r="BB137" s="59" t="s">
        <v>898</v>
      </c>
      <c r="BC137" s="40" t="s">
        <v>348</v>
      </c>
      <c r="BD137" s="41" t="b">
        <v>1</v>
      </c>
      <c r="BE137" s="40" t="str">
        <f>H183</f>
        <v>0.00</v>
      </c>
      <c r="BF137" s="40" t="str">
        <f>""&amp;H183</f>
        <v>0.00</v>
      </c>
      <c r="BG137" s="40" t="b">
        <v>0</v>
      </c>
      <c r="BH137" s="40" t="b">
        <v>0</v>
      </c>
      <c r="BK137" s="40" t="e">
        <f t="shared" ca="1" si="16"/>
        <v>#N/A</v>
      </c>
      <c r="BL137" s="40" t="e">
        <f t="shared" ca="1" si="17"/>
        <v>#N/A</v>
      </c>
      <c r="CN137" s="40" t="s">
        <v>1591</v>
      </c>
    </row>
    <row r="138" spans="1:92" ht="27.6" hidden="1" customHeight="1">
      <c r="A138" s="54" t="s">
        <v>360</v>
      </c>
      <c r="B138" s="236" t="s">
        <v>899</v>
      </c>
      <c r="C138" s="236"/>
      <c r="D138" s="236"/>
      <c r="E138" s="114" t="str" cm="1">
        <f t="array" aca="1" ref="E138" ca="1">IFERROR(TEXT(OFFSET(INDIRECT(ADDRESS(ROW(),COLUMN())),-2,0)*OFFSET(INDIRECT(ADDRESS(ROW(),COLUMN())),-1,0),"0.00"),"0.00")</f>
        <v>0.00</v>
      </c>
      <c r="F138" s="166"/>
      <c r="G138" s="115"/>
      <c r="H138" s="114" t="str" cm="1">
        <f t="array" aca="1" ref="H138" ca="1">IFERROR(TEXT(OFFSET(INDIRECT(ADDRESS(ROW(),COLUMN())),-2,0)*OFFSET(INDIRECT(ADDRESS(ROW(),COLUMN())),-1,0),"0.00"),"0.00")</f>
        <v>0.00</v>
      </c>
      <c r="I138" s="166"/>
      <c r="J138" s="115"/>
      <c r="K138" s="196" t="str" cm="1">
        <f t="array" aca="1" ref="K138" ca="1">IFERROR(TEXT(OFFSET(INDIRECT(ADDRESS(ROW(),COLUMN())),-2,0)*OFFSET(INDIRECT(ADDRESS(ROW(),COLUMN())),-1,0),"0.00"),"0.00")</f>
        <v>0.00</v>
      </c>
      <c r="L138" s="197"/>
      <c r="M138" s="198"/>
      <c r="N138" s="196" t="str" cm="1">
        <f t="array" aca="1" ref="N138" ca="1">IFERROR(TEXT(OFFSET(INDIRECT(ADDRESS(ROW(),COLUMN())),-2,0)*OFFSET(INDIRECT(ADDRESS(ROW(),COLUMN())),-1,0),"0.00"),"0.00")</f>
        <v>0.00</v>
      </c>
      <c r="O138" s="197"/>
      <c r="P138" s="198"/>
      <c r="AD138" s="40">
        <f>ROW()</f>
        <v>138</v>
      </c>
      <c r="AR138" s="40" t="s">
        <v>589</v>
      </c>
      <c r="AS138" s="40" t="s">
        <v>876</v>
      </c>
      <c r="AT138" s="40" t="s">
        <v>881</v>
      </c>
      <c r="AU138" s="40">
        <v>0</v>
      </c>
      <c r="AV138" s="40" t="s">
        <v>94</v>
      </c>
      <c r="AW138" s="41" t="b">
        <v>1</v>
      </c>
      <c r="AY138" s="41" t="b">
        <v>1</v>
      </c>
      <c r="AZ138" s="41" t="b">
        <v>0</v>
      </c>
      <c r="BB138" s="40" t="s">
        <v>900</v>
      </c>
      <c r="BC138" s="40" t="s">
        <v>348</v>
      </c>
      <c r="BD138" s="41" t="b">
        <v>1</v>
      </c>
      <c r="BE138" s="40" t="str">
        <f>N203</f>
        <v>0</v>
      </c>
      <c r="BF138" s="40" t="str">
        <f>""&amp;N203</f>
        <v>0</v>
      </c>
      <c r="BG138" s="40" t="b">
        <v>0</v>
      </c>
      <c r="BH138" s="40" t="b">
        <v>0</v>
      </c>
      <c r="BK138" s="40" t="e">
        <f t="shared" ca="1" si="16"/>
        <v>#N/A</v>
      </c>
      <c r="BL138" s="40" t="e">
        <f t="shared" ca="1" si="17"/>
        <v>#N/A</v>
      </c>
      <c r="CN138" s="40" t="s">
        <v>1504</v>
      </c>
    </row>
    <row r="139" spans="1:92" ht="15">
      <c r="A139" s="54" t="s">
        <v>360</v>
      </c>
      <c r="AD139" s="40">
        <f>ROW()</f>
        <v>139</v>
      </c>
      <c r="AR139" s="40" t="s">
        <v>589</v>
      </c>
      <c r="AS139" s="40" t="s">
        <v>878</v>
      </c>
      <c r="AT139" s="40" t="s">
        <v>881</v>
      </c>
      <c r="AU139" s="40">
        <v>0</v>
      </c>
      <c r="AV139" s="40" t="s">
        <v>96</v>
      </c>
      <c r="AW139" s="41" t="b">
        <v>1</v>
      </c>
      <c r="AY139" s="41" t="b">
        <v>0</v>
      </c>
      <c r="AZ139" s="41" t="b">
        <v>0</v>
      </c>
      <c r="BB139" s="40" t="s">
        <v>901</v>
      </c>
      <c r="BC139" s="40" t="s">
        <v>348</v>
      </c>
      <c r="BD139" s="41" t="b">
        <v>1</v>
      </c>
      <c r="BE139" s="40" t="str">
        <f>G207</f>
        <v>0.00</v>
      </c>
      <c r="BF139" s="40" t="str">
        <f>""&amp;G207</f>
        <v>0.00</v>
      </c>
      <c r="BG139" s="40" t="b">
        <v>0</v>
      </c>
      <c r="BH139" s="40" t="b">
        <v>0</v>
      </c>
      <c r="BK139" s="40" t="e">
        <f t="shared" ca="1" si="16"/>
        <v>#N/A</v>
      </c>
      <c r="BL139" s="40" t="e">
        <f t="shared" ca="1" si="17"/>
        <v>#N/A</v>
      </c>
      <c r="CN139" s="40" t="s">
        <v>1505</v>
      </c>
    </row>
    <row r="140" spans="1:92" ht="15">
      <c r="A140" s="54" t="s">
        <v>360</v>
      </c>
      <c r="B140" s="44" t="s">
        <v>902</v>
      </c>
      <c r="AD140" s="40">
        <f>ROW()</f>
        <v>140</v>
      </c>
      <c r="AR140" s="40" t="s">
        <v>596</v>
      </c>
      <c r="AS140" s="40" t="s">
        <v>345</v>
      </c>
      <c r="AT140" s="40" t="s">
        <v>903</v>
      </c>
      <c r="AU140" s="40">
        <v>0</v>
      </c>
      <c r="AV140" s="40" t="s">
        <v>81</v>
      </c>
      <c r="AW140" s="41" t="b">
        <v>0</v>
      </c>
      <c r="AY140" s="41" t="b">
        <v>0</v>
      </c>
      <c r="AZ140" s="41" t="b">
        <v>0</v>
      </c>
      <c r="BB140" s="40" t="s">
        <v>904</v>
      </c>
      <c r="BC140" s="40" t="s">
        <v>348</v>
      </c>
      <c r="BD140" s="41" t="b">
        <v>1</v>
      </c>
      <c r="BE140" s="40" t="str">
        <f>J207</f>
        <v>0.00</v>
      </c>
      <c r="BF140" s="40" t="str">
        <f>""&amp;J207</f>
        <v>0.00</v>
      </c>
      <c r="BG140" s="40" t="b">
        <v>0</v>
      </c>
      <c r="BH140" s="40" t="b">
        <v>0</v>
      </c>
      <c r="BK140" s="40" t="e">
        <f t="shared" ca="1" si="16"/>
        <v>#N/A</v>
      </c>
      <c r="BL140" s="40" t="e">
        <f t="shared" ca="1" si="17"/>
        <v>#N/A</v>
      </c>
      <c r="CN140" s="40" t="s">
        <v>849</v>
      </c>
    </row>
    <row r="141" spans="1:92" ht="15">
      <c r="A141" s="54" t="s">
        <v>360</v>
      </c>
      <c r="AD141" s="40">
        <f>ROW()</f>
        <v>141</v>
      </c>
      <c r="AR141" s="40" t="s">
        <v>596</v>
      </c>
      <c r="AS141" s="40" t="s">
        <v>434</v>
      </c>
      <c r="AT141" s="40" t="s">
        <v>903</v>
      </c>
      <c r="AU141" s="40">
        <v>0</v>
      </c>
      <c r="AV141" s="40" t="s">
        <v>83</v>
      </c>
      <c r="AW141" s="41" t="b">
        <v>0</v>
      </c>
      <c r="AY141" s="41" t="b">
        <v>1</v>
      </c>
      <c r="AZ141" s="41" t="b">
        <v>0</v>
      </c>
      <c r="BB141" s="40" t="s">
        <v>905</v>
      </c>
      <c r="BC141" s="40" t="s">
        <v>348</v>
      </c>
      <c r="BD141" s="41" t="b">
        <v>1</v>
      </c>
      <c r="BE141" s="40" t="str">
        <f>M207</f>
        <v>0.00</v>
      </c>
      <c r="BF141" s="40" t="str">
        <f>""&amp;M207</f>
        <v>0.00</v>
      </c>
      <c r="BG141" s="40" t="b">
        <v>0</v>
      </c>
      <c r="BH141" s="40" t="b">
        <v>0</v>
      </c>
      <c r="BK141" s="40" t="e">
        <f t="shared" ca="1" si="16"/>
        <v>#N/A</v>
      </c>
      <c r="BL141" s="40" t="e">
        <f t="shared" ca="1" si="17"/>
        <v>#N/A</v>
      </c>
      <c r="CN141" s="40" t="s">
        <v>848</v>
      </c>
    </row>
    <row r="142" spans="1:92" ht="15">
      <c r="A142" s="54" t="s">
        <v>360</v>
      </c>
      <c r="B142" s="240" t="s">
        <v>578</v>
      </c>
      <c r="C142" s="240"/>
      <c r="D142" s="240"/>
      <c r="E142" s="240"/>
      <c r="F142" s="240"/>
      <c r="G142" s="240"/>
      <c r="H142" s="129" t="s">
        <v>812</v>
      </c>
      <c r="I142" s="129"/>
      <c r="J142" s="129"/>
      <c r="P142" s="40" t="s">
        <v>906</v>
      </c>
      <c r="AD142" s="40">
        <f>ROW()</f>
        <v>142</v>
      </c>
      <c r="AR142" s="40" t="s">
        <v>596</v>
      </c>
      <c r="AS142" s="40" t="s">
        <v>857</v>
      </c>
      <c r="AT142" s="40" t="s">
        <v>903</v>
      </c>
      <c r="AU142" s="40">
        <v>0</v>
      </c>
      <c r="AV142" s="40" t="s">
        <v>85</v>
      </c>
      <c r="AW142" s="41" t="b">
        <v>0</v>
      </c>
      <c r="AY142" s="41" t="b">
        <v>1</v>
      </c>
      <c r="AZ142" s="41" t="b">
        <v>0</v>
      </c>
      <c r="BB142" s="40" t="s">
        <v>907</v>
      </c>
      <c r="BC142" s="40" t="s">
        <v>348</v>
      </c>
      <c r="BD142" s="41" t="b">
        <v>1</v>
      </c>
      <c r="BE142" s="40" t="str">
        <f>G211</f>
        <v>0.00</v>
      </c>
      <c r="BF142" s="40" t="str">
        <f>""&amp;G211</f>
        <v>0.00</v>
      </c>
      <c r="BG142" s="40" t="b">
        <v>0</v>
      </c>
      <c r="BH142" s="40" t="b">
        <v>0</v>
      </c>
      <c r="BK142" s="40" t="e">
        <f t="shared" ca="1" si="16"/>
        <v>#N/A</v>
      </c>
      <c r="BL142" s="40" t="e">
        <f t="shared" ca="1" si="17"/>
        <v>#N/A</v>
      </c>
      <c r="CN142" s="40" t="s">
        <v>847</v>
      </c>
    </row>
    <row r="143" spans="1:92" ht="15">
      <c r="A143" s="54" t="s">
        <v>360</v>
      </c>
      <c r="B143" s="226" t="s">
        <v>908</v>
      </c>
      <c r="C143" s="226"/>
      <c r="D143" s="226"/>
      <c r="E143" s="226"/>
      <c r="F143" s="226"/>
      <c r="G143" s="226"/>
      <c r="H143" s="93" t="s">
        <v>973</v>
      </c>
      <c r="I143" s="94"/>
      <c r="J143" s="95"/>
      <c r="AD143" s="40">
        <f>ROW()</f>
        <v>143</v>
      </c>
      <c r="AR143" s="40" t="s">
        <v>596</v>
      </c>
      <c r="AS143" s="40" t="s">
        <v>859</v>
      </c>
      <c r="AT143" s="40" t="s">
        <v>903</v>
      </c>
      <c r="AU143" s="40">
        <v>0</v>
      </c>
      <c r="AV143" s="40" t="s">
        <v>87</v>
      </c>
      <c r="AW143" s="41" t="b">
        <v>1</v>
      </c>
      <c r="AY143" s="41" t="b">
        <v>1</v>
      </c>
      <c r="AZ143" s="41" t="b">
        <v>0</v>
      </c>
      <c r="BB143" s="40" t="s">
        <v>910</v>
      </c>
      <c r="BC143" s="40" t="s">
        <v>348</v>
      </c>
      <c r="BD143" s="41" t="b">
        <v>1</v>
      </c>
      <c r="BE143" s="40" t="str">
        <f>J211</f>
        <v>0.00</v>
      </c>
      <c r="BF143" s="40" t="str">
        <f>""&amp;J211</f>
        <v>0.00</v>
      </c>
      <c r="BG143" s="40" t="b">
        <v>0</v>
      </c>
      <c r="BH143" s="40" t="b">
        <v>0</v>
      </c>
      <c r="BK143" s="40" t="e">
        <f t="shared" ca="1" si="16"/>
        <v>#N/A</v>
      </c>
      <c r="BL143" s="40" t="e">
        <f t="shared" ca="1" si="17"/>
        <v>#N/A</v>
      </c>
      <c r="CN143" s="40" t="s">
        <v>844</v>
      </c>
    </row>
    <row r="144" spans="1:92" ht="15">
      <c r="A144" s="54" t="s">
        <v>360</v>
      </c>
      <c r="AD144" s="40">
        <f>ROW()</f>
        <v>144</v>
      </c>
      <c r="AR144" s="40" t="s">
        <v>596</v>
      </c>
      <c r="AS144" s="40" t="s">
        <v>862</v>
      </c>
      <c r="AT144" s="40" t="s">
        <v>903</v>
      </c>
      <c r="AU144" s="40">
        <v>0</v>
      </c>
      <c r="AV144" s="40" t="s">
        <v>89</v>
      </c>
      <c r="AW144" s="41" t="b">
        <v>1</v>
      </c>
      <c r="AY144" s="41" t="b">
        <v>1</v>
      </c>
      <c r="AZ144" s="41" t="b">
        <v>0</v>
      </c>
      <c r="BB144" s="40" t="s">
        <v>911</v>
      </c>
      <c r="BC144" s="40" t="s">
        <v>348</v>
      </c>
      <c r="BD144" s="41" t="b">
        <v>1</v>
      </c>
      <c r="BE144" s="40" t="str">
        <f>M211</f>
        <v>0.00</v>
      </c>
      <c r="BF144" s="40" t="str">
        <f>""&amp;M211</f>
        <v>0.00</v>
      </c>
      <c r="BG144" s="40" t="b">
        <v>0</v>
      </c>
      <c r="BH144" s="40" t="b">
        <v>0</v>
      </c>
      <c r="BK144" s="40" t="e">
        <f t="shared" ca="1" si="16"/>
        <v>#N/A</v>
      </c>
      <c r="BL144" s="40" t="e">
        <f t="shared" ca="1" si="17"/>
        <v>#N/A</v>
      </c>
      <c r="CN144" s="40" t="s">
        <v>843</v>
      </c>
    </row>
    <row r="145" spans="1:92" ht="15">
      <c r="A145" s="54" t="s">
        <v>360</v>
      </c>
      <c r="B145" s="44" t="s">
        <v>912</v>
      </c>
      <c r="AD145" s="40">
        <f>ROW()</f>
        <v>145</v>
      </c>
      <c r="AR145" s="40" t="s">
        <v>596</v>
      </c>
      <c r="AS145" s="40" t="s">
        <v>869</v>
      </c>
      <c r="AT145" s="40" t="s">
        <v>903</v>
      </c>
      <c r="AU145" s="40">
        <v>0</v>
      </c>
      <c r="AV145" s="40" t="s">
        <v>91</v>
      </c>
      <c r="AW145" s="41" t="b">
        <v>1</v>
      </c>
      <c r="AY145" s="41" t="b">
        <v>1</v>
      </c>
      <c r="AZ145" s="41" t="b">
        <v>0</v>
      </c>
      <c r="BB145" s="59" t="s">
        <v>913</v>
      </c>
      <c r="BC145" s="40" t="s">
        <v>348</v>
      </c>
      <c r="BD145" s="41" t="b">
        <v>1</v>
      </c>
      <c r="BE145" s="40" t="str">
        <f>P211</f>
        <v>0.00</v>
      </c>
      <c r="BF145" s="40" t="str">
        <f>""&amp;P211</f>
        <v>0.00</v>
      </c>
      <c r="BG145" s="40" t="b">
        <v>0</v>
      </c>
      <c r="BH145" s="40" t="b">
        <v>0</v>
      </c>
      <c r="BK145" s="40" t="e">
        <f t="shared" ca="1" si="16"/>
        <v>#N/A</v>
      </c>
      <c r="BL145" s="40" t="e">
        <f t="shared" ca="1" si="17"/>
        <v>#N/A</v>
      </c>
      <c r="CN145" s="40" t="s">
        <v>842</v>
      </c>
    </row>
    <row r="146" spans="1:92" ht="15">
      <c r="A146" s="54" t="s">
        <v>360</v>
      </c>
      <c r="AD146" s="40">
        <f>ROW()</f>
        <v>146</v>
      </c>
      <c r="AR146" s="40" t="s">
        <v>596</v>
      </c>
      <c r="AS146" s="40" t="s">
        <v>876</v>
      </c>
      <c r="AT146" s="40" t="s">
        <v>903</v>
      </c>
      <c r="AU146" s="40">
        <v>0</v>
      </c>
      <c r="AV146" s="40" t="s">
        <v>94</v>
      </c>
      <c r="AW146" s="41" t="b">
        <v>1</v>
      </c>
      <c r="AY146" s="41" t="b">
        <v>1</v>
      </c>
      <c r="AZ146" s="41" t="b">
        <v>0</v>
      </c>
      <c r="BB146" s="40" t="s">
        <v>914</v>
      </c>
      <c r="BC146" s="40" t="s">
        <v>348</v>
      </c>
      <c r="BD146" s="41" t="b">
        <v>1</v>
      </c>
      <c r="BE146" s="40" t="str">
        <f>N215</f>
        <v>0</v>
      </c>
      <c r="BF146" s="40" t="str">
        <f>""&amp;N215</f>
        <v>0</v>
      </c>
      <c r="BG146" s="40" t="b">
        <v>0</v>
      </c>
      <c r="BH146" s="40" t="b">
        <v>0</v>
      </c>
      <c r="BK146" s="40" t="e">
        <f t="shared" ca="1" si="16"/>
        <v>#N/A</v>
      </c>
      <c r="BL146" s="40" t="e">
        <f t="shared" ca="1" si="17"/>
        <v>#N/A</v>
      </c>
      <c r="CN146" s="40" t="s">
        <v>841</v>
      </c>
    </row>
    <row r="147" spans="1:92" ht="15">
      <c r="A147" s="54" t="s">
        <v>360</v>
      </c>
      <c r="B147" s="125" t="s">
        <v>578</v>
      </c>
      <c r="C147" s="125"/>
      <c r="D147" s="125"/>
      <c r="E147" s="125"/>
      <c r="F147" s="240" t="s">
        <v>915</v>
      </c>
      <c r="G147" s="240"/>
      <c r="H147" s="240"/>
      <c r="I147" s="240"/>
      <c r="J147" s="240"/>
      <c r="K147" s="240"/>
      <c r="L147" s="125" t="s">
        <v>916</v>
      </c>
      <c r="M147" s="125"/>
      <c r="N147" s="125"/>
      <c r="O147" s="125" t="s">
        <v>917</v>
      </c>
      <c r="P147" s="125"/>
      <c r="Q147" s="125"/>
      <c r="R147" s="125" t="s">
        <v>918</v>
      </c>
      <c r="S147" s="125"/>
      <c r="T147" s="125"/>
      <c r="AD147" s="40">
        <f>ROW()</f>
        <v>147</v>
      </c>
      <c r="AR147" s="40" t="s">
        <v>596</v>
      </c>
      <c r="AS147" s="40" t="s">
        <v>878</v>
      </c>
      <c r="AT147" s="40" t="s">
        <v>903</v>
      </c>
      <c r="AU147" s="40">
        <v>0</v>
      </c>
      <c r="AV147" s="40" t="s">
        <v>96</v>
      </c>
      <c r="AW147" s="41" t="b">
        <v>1</v>
      </c>
      <c r="AY147" s="41" t="b">
        <v>0</v>
      </c>
      <c r="AZ147" s="41" t="b">
        <v>0</v>
      </c>
      <c r="BB147" s="40" t="s">
        <v>919</v>
      </c>
      <c r="BC147" s="40" t="s">
        <v>348</v>
      </c>
      <c r="BD147" s="41" t="b">
        <v>1</v>
      </c>
      <c r="BE147" s="40" t="str">
        <f>G219</f>
        <v>0.00</v>
      </c>
      <c r="BF147" s="40" t="str">
        <f>""&amp;G219</f>
        <v>0.00</v>
      </c>
      <c r="BG147" s="40" t="b">
        <v>0</v>
      </c>
      <c r="BH147" s="40" t="b">
        <v>0</v>
      </c>
      <c r="BK147" s="40" t="e">
        <f t="shared" ca="1" si="16"/>
        <v>#N/A</v>
      </c>
      <c r="BL147" s="40" t="e">
        <f t="shared" ca="1" si="17"/>
        <v>#N/A</v>
      </c>
      <c r="CN147" s="40" t="s">
        <v>838</v>
      </c>
    </row>
    <row r="148" spans="1:92" ht="15">
      <c r="A148" s="54" t="s">
        <v>360</v>
      </c>
      <c r="B148" s="125"/>
      <c r="C148" s="125"/>
      <c r="D148" s="125"/>
      <c r="E148" s="125"/>
      <c r="F148" s="240" t="s">
        <v>686</v>
      </c>
      <c r="G148" s="240"/>
      <c r="H148" s="240" t="s">
        <v>738</v>
      </c>
      <c r="I148" s="240"/>
      <c r="J148" s="240" t="s">
        <v>920</v>
      </c>
      <c r="K148" s="240"/>
      <c r="L148" s="125"/>
      <c r="M148" s="125"/>
      <c r="N148" s="125"/>
      <c r="O148" s="125"/>
      <c r="P148" s="125"/>
      <c r="Q148" s="125"/>
      <c r="R148" s="125"/>
      <c r="S148" s="125"/>
      <c r="T148" s="125"/>
      <c r="AD148" s="40">
        <f>ROW()</f>
        <v>148</v>
      </c>
      <c r="AR148" s="40" t="s">
        <v>532</v>
      </c>
      <c r="AS148" s="40" t="s">
        <v>345</v>
      </c>
      <c r="AT148" s="40" t="s">
        <v>921</v>
      </c>
      <c r="AU148" s="53">
        <v>0</v>
      </c>
      <c r="AV148" s="40" t="s">
        <v>81</v>
      </c>
      <c r="AW148" s="41" t="b">
        <v>0</v>
      </c>
      <c r="AY148" s="41" t="s">
        <v>922</v>
      </c>
      <c r="AZ148" s="41" t="b">
        <v>0</v>
      </c>
      <c r="BB148" s="40" t="s">
        <v>923</v>
      </c>
      <c r="BC148" s="40" t="s">
        <v>348</v>
      </c>
      <c r="BD148" s="41" t="b">
        <v>1</v>
      </c>
      <c r="BE148" s="40" t="str">
        <f>J219</f>
        <v>0.00</v>
      </c>
      <c r="BF148" s="40" t="str">
        <f>""&amp;J219</f>
        <v>0.00</v>
      </c>
      <c r="BG148" s="40" t="b">
        <v>0</v>
      </c>
      <c r="BH148" s="40" t="b">
        <v>0</v>
      </c>
      <c r="BK148" s="40" t="e">
        <f t="shared" ca="1" si="16"/>
        <v>#N/A</v>
      </c>
      <c r="BL148" s="40" t="e">
        <f t="shared" ca="1" si="17"/>
        <v>#N/A</v>
      </c>
      <c r="CN148" s="40" t="s">
        <v>758</v>
      </c>
    </row>
    <row r="149" spans="1:92" ht="15">
      <c r="A149" s="54" t="s">
        <v>360</v>
      </c>
      <c r="B149" s="168" t="s">
        <v>924</v>
      </c>
      <c r="C149" s="169"/>
      <c r="D149" s="169"/>
      <c r="E149" s="169"/>
      <c r="F149" s="250"/>
      <c r="G149" s="250"/>
      <c r="H149" s="250"/>
      <c r="I149" s="250"/>
      <c r="J149" s="152"/>
      <c r="K149" s="152"/>
      <c r="L149" s="152"/>
      <c r="M149" s="152"/>
      <c r="N149" s="152"/>
      <c r="O149" s="152"/>
      <c r="P149" s="152"/>
      <c r="Q149" s="152"/>
      <c r="R149" s="152"/>
      <c r="S149" s="152"/>
      <c r="T149" s="152"/>
      <c r="AD149" s="40">
        <f>ROW()</f>
        <v>149</v>
      </c>
      <c r="AR149" s="40" t="s">
        <v>532</v>
      </c>
      <c r="AS149" s="40" t="s">
        <v>925</v>
      </c>
      <c r="AT149" s="40" t="s">
        <v>921</v>
      </c>
      <c r="AU149" s="53">
        <v>0</v>
      </c>
      <c r="AV149" s="40" t="s">
        <v>83</v>
      </c>
      <c r="AW149" s="41" t="b">
        <v>0</v>
      </c>
      <c r="AY149" s="41" t="s">
        <v>922</v>
      </c>
      <c r="AZ149" s="41" t="b">
        <v>0</v>
      </c>
      <c r="BB149" s="40" t="s">
        <v>926</v>
      </c>
      <c r="BC149" s="40" t="s">
        <v>348</v>
      </c>
      <c r="BD149" s="41" t="b">
        <v>1</v>
      </c>
      <c r="BE149" s="40" t="str">
        <f>M219</f>
        <v>0.00</v>
      </c>
      <c r="BF149" s="40" t="str">
        <f>""&amp;M219</f>
        <v>0.00</v>
      </c>
      <c r="BG149" s="40" t="b">
        <v>0</v>
      </c>
      <c r="BH149" s="40" t="b">
        <v>0</v>
      </c>
      <c r="BK149" s="40" t="e">
        <f t="shared" ca="1" si="16"/>
        <v>#N/A</v>
      </c>
      <c r="BL149" s="40" t="e">
        <f t="shared" ca="1" si="17"/>
        <v>#N/A</v>
      </c>
      <c r="CN149" s="40" t="s">
        <v>760</v>
      </c>
    </row>
    <row r="150" spans="1:92" ht="15">
      <c r="A150" s="54" t="s">
        <v>360</v>
      </c>
      <c r="B150" s="168" t="s">
        <v>927</v>
      </c>
      <c r="C150" s="169"/>
      <c r="D150" s="169"/>
      <c r="E150" s="169"/>
      <c r="F150" s="93" t="s">
        <v>1919</v>
      </c>
      <c r="G150" s="95"/>
      <c r="H150" s="93" t="s">
        <v>1920</v>
      </c>
      <c r="I150" s="95"/>
      <c r="J150" s="114" t="str">
        <f>IF(CS2="Y",CR2,TEXT(SUM(_xlfn.NUMBERVALUE(F150)+_xlfn.NUMBERVALUE(H150)),"0.00"))</f>
        <v>3131837.00</v>
      </c>
      <c r="K150" s="115"/>
      <c r="L150" s="93" t="s">
        <v>1918</v>
      </c>
      <c r="M150" s="94"/>
      <c r="N150" s="95"/>
      <c r="O150" s="93" t="s">
        <v>1918</v>
      </c>
      <c r="P150" s="94"/>
      <c r="Q150" s="95"/>
      <c r="R150" s="99"/>
      <c r="S150" s="100"/>
      <c r="T150" s="101"/>
      <c r="AD150" s="40">
        <f>ROW()</f>
        <v>150</v>
      </c>
      <c r="AR150" s="40" t="s">
        <v>532</v>
      </c>
      <c r="AS150" s="40" t="s">
        <v>933</v>
      </c>
      <c r="AT150" s="40" t="s">
        <v>921</v>
      </c>
      <c r="AU150" s="53">
        <v>0</v>
      </c>
      <c r="AV150" s="40" t="s">
        <v>86</v>
      </c>
      <c r="AW150" s="41" t="b">
        <v>1</v>
      </c>
      <c r="AY150" s="41" t="b">
        <v>1</v>
      </c>
      <c r="AZ150" s="41" t="b">
        <v>0</v>
      </c>
      <c r="BB150" s="40" t="s">
        <v>934</v>
      </c>
      <c r="BC150" s="40" t="s">
        <v>348</v>
      </c>
      <c r="BD150" s="41" t="b">
        <v>1</v>
      </c>
      <c r="BE150" s="40" t="str">
        <f>G223</f>
        <v>0.00</v>
      </c>
      <c r="BF150" s="40" t="str">
        <f>""&amp;G223</f>
        <v>0.00</v>
      </c>
      <c r="BG150" s="40" t="b">
        <v>0</v>
      </c>
      <c r="BH150" s="40" t="b">
        <v>0</v>
      </c>
      <c r="BK150" s="40" t="e">
        <f t="shared" ca="1" si="16"/>
        <v>#N/A</v>
      </c>
      <c r="BL150" s="40" t="e">
        <f t="shared" ca="1" si="17"/>
        <v>#N/A</v>
      </c>
      <c r="CN150" s="40" t="s">
        <v>757</v>
      </c>
    </row>
    <row r="151" spans="1:92" ht="15">
      <c r="A151" s="54" t="s">
        <v>360</v>
      </c>
      <c r="B151" s="168" t="s">
        <v>935</v>
      </c>
      <c r="C151" s="169"/>
      <c r="D151" s="169"/>
      <c r="E151" s="169"/>
      <c r="F151" s="114" t="str" cm="1">
        <f t="array" ref="F151">TEXT(SUM(_xlfn.NUMBERVALUE(F152:G162)),"0.00")</f>
        <v>0.00</v>
      </c>
      <c r="G151" s="115"/>
      <c r="H151" s="114" t="str" cm="1">
        <f t="array" ref="H151">TEXT(SUM(_xlfn.NUMBERVALUE(H152:I162)),"0.00")</f>
        <v>3820.00</v>
      </c>
      <c r="I151" s="115"/>
      <c r="J151" s="186" t="str">
        <f>TEXT(SUM(_xlfn.NUMBERVALUE(F151)+_xlfn.NUMBERVALUE(H151)),"0.00")</f>
        <v>3820.00</v>
      </c>
      <c r="K151" s="115"/>
      <c r="L151" s="114" t="str" cm="1">
        <f t="array" ref="L151">TEXT(SUM(_xlfn.NUMBERVALUE(L152:N162)),"0.00")</f>
        <v>38200.00</v>
      </c>
      <c r="M151" s="166"/>
      <c r="N151" s="115"/>
      <c r="O151" s="114" t="str" cm="1">
        <f t="array" ref="O151">TEXT(SUM(_xlfn.NUMBERVALUE(O152:Q162)),"0.00")</f>
        <v>38200.00</v>
      </c>
      <c r="P151" s="166"/>
      <c r="Q151" s="115"/>
      <c r="R151" s="114" t="str" cm="1">
        <f t="array" ref="R151">TEXT(SUM(_xlfn.NUMBERVALUE(R152:T162)),"0.00")</f>
        <v>0.00</v>
      </c>
      <c r="S151" s="166"/>
      <c r="T151" s="115"/>
      <c r="AD151" s="40">
        <f>ROW()</f>
        <v>151</v>
      </c>
      <c r="AR151" s="40" t="s">
        <v>532</v>
      </c>
      <c r="AS151" s="40" t="s">
        <v>936</v>
      </c>
      <c r="AT151" s="40" t="s">
        <v>921</v>
      </c>
      <c r="AU151" s="53">
        <v>0</v>
      </c>
      <c r="AV151" s="40" t="s">
        <v>88</v>
      </c>
      <c r="AW151" s="41" t="b">
        <v>1</v>
      </c>
      <c r="AY151" s="41" t="b">
        <v>1</v>
      </c>
      <c r="AZ151" s="41" t="b">
        <v>0</v>
      </c>
      <c r="BB151" s="40" t="s">
        <v>937</v>
      </c>
      <c r="BC151" s="40" t="s">
        <v>348</v>
      </c>
      <c r="BD151" s="41" t="b">
        <v>1</v>
      </c>
      <c r="BE151" s="40" t="str">
        <f>J223</f>
        <v>0.00</v>
      </c>
      <c r="BF151" s="40" t="str">
        <f>""&amp;J223</f>
        <v>0.00</v>
      </c>
      <c r="BG151" s="40" t="b">
        <v>0</v>
      </c>
      <c r="BH151" s="40" t="b">
        <v>0</v>
      </c>
      <c r="BK151" s="40" t="e">
        <f t="shared" ca="1" si="16"/>
        <v>#N/A</v>
      </c>
      <c r="BL151" s="40" t="e">
        <f t="shared" ca="1" si="17"/>
        <v>#N/A</v>
      </c>
      <c r="CN151" s="40" t="s">
        <v>756</v>
      </c>
    </row>
    <row r="152" spans="1:92" ht="15">
      <c r="A152" s="54" t="s">
        <v>360</v>
      </c>
      <c r="B152" s="169" t="s">
        <v>938</v>
      </c>
      <c r="C152" s="169"/>
      <c r="D152" s="169"/>
      <c r="E152" s="169"/>
      <c r="F152" s="111" t="s">
        <v>973</v>
      </c>
      <c r="G152" s="95"/>
      <c r="H152" s="93" t="s">
        <v>973</v>
      </c>
      <c r="I152" s="95"/>
      <c r="J152" s="186" t="str">
        <f>IF(CS2="Y",CR3,TEXT(SUM(_xlfn.NUMBERVALUE(F152)+_xlfn.NUMBERVALUE(H152)),"0.00"))</f>
        <v>0.00</v>
      </c>
      <c r="K152" s="115"/>
      <c r="L152" s="93" t="s">
        <v>973</v>
      </c>
      <c r="M152" s="94"/>
      <c r="N152" s="95"/>
      <c r="O152" s="93" t="s">
        <v>973</v>
      </c>
      <c r="P152" s="94"/>
      <c r="Q152" s="95"/>
      <c r="R152" s="93"/>
      <c r="S152" s="94"/>
      <c r="T152" s="95"/>
      <c r="AD152" s="40">
        <f>ROW()</f>
        <v>152</v>
      </c>
      <c r="AR152" s="40" t="s">
        <v>532</v>
      </c>
      <c r="AS152" s="40" t="s">
        <v>942</v>
      </c>
      <c r="AT152" s="40" t="s">
        <v>921</v>
      </c>
      <c r="AU152" s="53">
        <v>0</v>
      </c>
      <c r="AV152" s="40" t="s">
        <v>90</v>
      </c>
      <c r="AW152" s="41" t="b">
        <v>0</v>
      </c>
      <c r="AY152" s="41" t="s">
        <v>922</v>
      </c>
      <c r="AZ152" s="41" t="b">
        <v>0</v>
      </c>
      <c r="BB152" s="40" t="s">
        <v>943</v>
      </c>
      <c r="BC152" s="40" t="s">
        <v>348</v>
      </c>
      <c r="BD152" s="41" t="b">
        <v>1</v>
      </c>
      <c r="BE152" s="40" t="str">
        <f>M223</f>
        <v>0.00</v>
      </c>
      <c r="BF152" s="40" t="str">
        <f>""&amp;M223</f>
        <v>0.00</v>
      </c>
      <c r="BG152" s="40" t="b">
        <v>0</v>
      </c>
      <c r="BH152" s="40" t="b">
        <v>0</v>
      </c>
      <c r="BK152" s="40" t="e">
        <f t="shared" ca="1" si="16"/>
        <v>#N/A</v>
      </c>
      <c r="BL152" s="40" t="e">
        <f t="shared" ca="1" si="17"/>
        <v>#N/A</v>
      </c>
      <c r="CN152" s="40" t="s">
        <v>702</v>
      </c>
    </row>
    <row r="153" spans="1:92" ht="15">
      <c r="A153" s="54" t="s">
        <v>360</v>
      </c>
      <c r="B153" s="169" t="s">
        <v>944</v>
      </c>
      <c r="C153" s="169"/>
      <c r="D153" s="169"/>
      <c r="E153" s="169"/>
      <c r="F153" s="93" t="s">
        <v>973</v>
      </c>
      <c r="G153" s="95"/>
      <c r="H153" s="93" t="s">
        <v>973</v>
      </c>
      <c r="I153" s="95"/>
      <c r="J153" s="186" t="str">
        <f>IF(CS2="Y",CR4,TEXT(SUM(_xlfn.NUMBERVALUE(F153)+_xlfn.NUMBERVALUE(H153)),"0.00"))</f>
        <v>0.00</v>
      </c>
      <c r="K153" s="115"/>
      <c r="L153" s="93" t="s">
        <v>973</v>
      </c>
      <c r="M153" s="94"/>
      <c r="N153" s="95"/>
      <c r="O153" s="93" t="s">
        <v>973</v>
      </c>
      <c r="P153" s="94"/>
      <c r="Q153" s="95"/>
      <c r="R153" s="93"/>
      <c r="S153" s="94"/>
      <c r="T153" s="95"/>
      <c r="AD153" s="40">
        <f>ROW()</f>
        <v>153</v>
      </c>
      <c r="AR153" s="40" t="s">
        <v>532</v>
      </c>
      <c r="AS153" s="40" t="s">
        <v>947</v>
      </c>
      <c r="AT153" s="40" t="s">
        <v>921</v>
      </c>
      <c r="AU153" s="53">
        <v>0</v>
      </c>
      <c r="AV153" s="40" t="s">
        <v>92</v>
      </c>
      <c r="AW153" s="41" t="b">
        <v>1</v>
      </c>
      <c r="AY153" s="41" t="b">
        <v>1</v>
      </c>
      <c r="AZ153" s="41" t="b">
        <v>0</v>
      </c>
      <c r="BB153" s="59" t="s">
        <v>948</v>
      </c>
      <c r="BC153" s="40" t="s">
        <v>348</v>
      </c>
      <c r="BD153" s="41" t="b">
        <v>1</v>
      </c>
      <c r="BE153" s="40" t="str">
        <f>P223</f>
        <v>0.00</v>
      </c>
      <c r="BF153" s="40" t="str">
        <f>""&amp;P223</f>
        <v>0.00</v>
      </c>
      <c r="BG153" s="40" t="b">
        <v>0</v>
      </c>
      <c r="BH153" s="40" t="b">
        <v>0</v>
      </c>
      <c r="BK153" s="40" t="e">
        <f t="shared" ca="1" si="16"/>
        <v>#N/A</v>
      </c>
      <c r="BL153" s="40" t="e">
        <f t="shared" ca="1" si="17"/>
        <v>#N/A</v>
      </c>
      <c r="CN153" s="40" t="s">
        <v>683</v>
      </c>
    </row>
    <row r="154" spans="1:92" ht="15">
      <c r="A154" s="54" t="s">
        <v>360</v>
      </c>
      <c r="B154" s="169" t="s">
        <v>949</v>
      </c>
      <c r="C154" s="169"/>
      <c r="D154" s="169"/>
      <c r="E154" s="169"/>
      <c r="F154" s="93" t="s">
        <v>973</v>
      </c>
      <c r="G154" s="95"/>
      <c r="H154" s="93" t="s">
        <v>973</v>
      </c>
      <c r="I154" s="95"/>
      <c r="J154" s="186" t="str">
        <f>IF(CS2="Y",CR5,TEXT(SUM(_xlfn.NUMBERVALUE(F154)+_xlfn.NUMBERVALUE(H154)),"0.00"))</f>
        <v>0.00</v>
      </c>
      <c r="K154" s="115"/>
      <c r="L154" s="93" t="s">
        <v>973</v>
      </c>
      <c r="M154" s="94"/>
      <c r="N154" s="95"/>
      <c r="O154" s="93" t="s">
        <v>973</v>
      </c>
      <c r="P154" s="94"/>
      <c r="Q154" s="95"/>
      <c r="R154" s="93"/>
      <c r="S154" s="94"/>
      <c r="T154" s="95"/>
      <c r="AD154" s="40">
        <f>ROW()</f>
        <v>154</v>
      </c>
      <c r="AR154" s="40" t="s">
        <v>532</v>
      </c>
      <c r="AS154" s="40" t="s">
        <v>953</v>
      </c>
      <c r="AT154" s="40" t="s">
        <v>921</v>
      </c>
      <c r="AU154" s="53">
        <v>0</v>
      </c>
      <c r="AV154" s="40" t="s">
        <v>94</v>
      </c>
      <c r="AW154" s="41" t="b">
        <v>1</v>
      </c>
      <c r="AY154" s="41" t="b">
        <v>1</v>
      </c>
      <c r="AZ154" s="41" t="b">
        <v>0</v>
      </c>
      <c r="BB154" s="40" t="s">
        <v>954</v>
      </c>
      <c r="BC154" s="40" t="s">
        <v>348</v>
      </c>
      <c r="BD154" s="41" t="b">
        <v>1</v>
      </c>
      <c r="BE154" s="40" t="str">
        <f>N227</f>
        <v>0</v>
      </c>
      <c r="BF154" s="40" t="str">
        <f>""&amp;N227</f>
        <v>0</v>
      </c>
      <c r="BG154" s="40" t="b">
        <v>0</v>
      </c>
      <c r="BH154" s="40" t="b">
        <v>0</v>
      </c>
      <c r="BK154" s="40" t="e">
        <f t="shared" ca="1" si="16"/>
        <v>#N/A</v>
      </c>
      <c r="BL154" s="40" t="e">
        <f t="shared" ca="1" si="17"/>
        <v>#N/A</v>
      </c>
      <c r="CN154" s="40" t="s">
        <v>682</v>
      </c>
    </row>
    <row r="155" spans="1:92" ht="16.5" customHeight="1">
      <c r="A155" s="54" t="s">
        <v>360</v>
      </c>
      <c r="B155" s="169" t="s">
        <v>955</v>
      </c>
      <c r="C155" s="169"/>
      <c r="D155" s="169"/>
      <c r="E155" s="169"/>
      <c r="F155" s="93" t="s">
        <v>973</v>
      </c>
      <c r="G155" s="95"/>
      <c r="H155" s="93" t="s">
        <v>973</v>
      </c>
      <c r="I155" s="95"/>
      <c r="J155" s="186" t="str">
        <f>IF(CS2="Y",CR6,TEXT(SUM(_xlfn.NUMBERVALUE(F155)+_xlfn.NUMBERVALUE(H155)),"0.00"))</f>
        <v>0.00</v>
      </c>
      <c r="K155" s="115"/>
      <c r="L155" s="93" t="s">
        <v>973</v>
      </c>
      <c r="M155" s="94"/>
      <c r="N155" s="95"/>
      <c r="O155" s="93" t="s">
        <v>973</v>
      </c>
      <c r="P155" s="94"/>
      <c r="Q155" s="95"/>
      <c r="R155" s="93"/>
      <c r="S155" s="94"/>
      <c r="T155" s="95"/>
      <c r="AD155" s="40">
        <f>ROW()</f>
        <v>155</v>
      </c>
      <c r="AR155" s="40" t="s">
        <v>532</v>
      </c>
      <c r="AS155" s="40" t="s">
        <v>959</v>
      </c>
      <c r="AT155" s="40" t="s">
        <v>921</v>
      </c>
      <c r="AU155" s="53">
        <v>0</v>
      </c>
      <c r="AV155" s="40" t="s">
        <v>96</v>
      </c>
      <c r="AW155" s="41" t="b">
        <v>0</v>
      </c>
      <c r="AY155" s="41" t="s">
        <v>922</v>
      </c>
      <c r="AZ155" s="41" t="b">
        <v>0</v>
      </c>
      <c r="BB155" s="40" t="s">
        <v>960</v>
      </c>
      <c r="BC155" s="40" t="s">
        <v>348</v>
      </c>
      <c r="BD155" s="41" t="b">
        <v>1</v>
      </c>
      <c r="BE155" s="40" t="str">
        <f>G231</f>
        <v>0.00</v>
      </c>
      <c r="BF155" s="40" t="str">
        <f>""&amp;G231</f>
        <v>0.00</v>
      </c>
      <c r="BG155" s="40" t="b">
        <v>0</v>
      </c>
      <c r="BH155" s="40" t="b">
        <v>0</v>
      </c>
      <c r="BK155" s="40" t="e">
        <f t="shared" ca="1" si="16"/>
        <v>#N/A</v>
      </c>
      <c r="BL155" s="40" t="e">
        <f t="shared" ca="1" si="17"/>
        <v>#N/A</v>
      </c>
      <c r="CN155" s="40" t="s">
        <v>1509</v>
      </c>
    </row>
    <row r="156" spans="1:92" ht="15">
      <c r="A156" s="54" t="s">
        <v>360</v>
      </c>
      <c r="B156" s="169" t="s">
        <v>961</v>
      </c>
      <c r="C156" s="169"/>
      <c r="D156" s="169"/>
      <c r="E156" s="169"/>
      <c r="F156" s="93" t="s">
        <v>973</v>
      </c>
      <c r="G156" s="95"/>
      <c r="H156" s="93" t="s">
        <v>973</v>
      </c>
      <c r="I156" s="95"/>
      <c r="J156" s="186" t="str">
        <f>IF(CS2="Y",CR7,TEXT(SUM(_xlfn.NUMBERVALUE(F156)+_xlfn.NUMBERVALUE(H156)),"0.00"))</f>
        <v>0.00</v>
      </c>
      <c r="K156" s="115"/>
      <c r="L156" s="93" t="s">
        <v>973</v>
      </c>
      <c r="M156" s="94"/>
      <c r="N156" s="95"/>
      <c r="O156" s="93" t="s">
        <v>973</v>
      </c>
      <c r="P156" s="94"/>
      <c r="Q156" s="95"/>
      <c r="R156" s="93"/>
      <c r="S156" s="94"/>
      <c r="T156" s="95"/>
      <c r="AD156" s="40">
        <f>ROW()</f>
        <v>156</v>
      </c>
      <c r="AR156" s="40" t="s">
        <v>532</v>
      </c>
      <c r="AS156" s="40" t="s">
        <v>965</v>
      </c>
      <c r="AT156" s="40" t="s">
        <v>921</v>
      </c>
      <c r="AU156" s="53">
        <v>0</v>
      </c>
      <c r="AV156" s="40" t="s">
        <v>98</v>
      </c>
      <c r="AW156" s="41" t="b">
        <v>0</v>
      </c>
      <c r="AY156" s="41" t="b">
        <v>1</v>
      </c>
      <c r="AZ156" s="41" t="b">
        <v>0</v>
      </c>
      <c r="BB156" s="40" t="s">
        <v>966</v>
      </c>
      <c r="BC156" s="40" t="s">
        <v>348</v>
      </c>
      <c r="BD156" s="41" t="b">
        <v>1</v>
      </c>
      <c r="BE156" s="40" t="str">
        <f>J231</f>
        <v>0.00</v>
      </c>
      <c r="BF156" s="40" t="str">
        <f>""&amp;J231</f>
        <v>0.00</v>
      </c>
      <c r="BG156" s="40" t="b">
        <v>0</v>
      </c>
      <c r="BH156" s="40" t="b">
        <v>0</v>
      </c>
      <c r="BK156" s="40" t="e">
        <f t="shared" ca="1" si="16"/>
        <v>#N/A</v>
      </c>
      <c r="BL156" s="40" t="e">
        <f t="shared" ca="1" si="17"/>
        <v>#N/A</v>
      </c>
      <c r="CN156" s="40" t="s">
        <v>799</v>
      </c>
    </row>
    <row r="157" spans="1:92" ht="15">
      <c r="A157" s="54" t="s">
        <v>360</v>
      </c>
      <c r="B157" s="169" t="s">
        <v>967</v>
      </c>
      <c r="C157" s="169"/>
      <c r="D157" s="169"/>
      <c r="E157" s="169"/>
      <c r="F157" s="93" t="s">
        <v>973</v>
      </c>
      <c r="G157" s="95"/>
      <c r="H157" s="93" t="s">
        <v>973</v>
      </c>
      <c r="I157" s="95"/>
      <c r="J157" s="186" t="str">
        <f>IF(CS2="Y",CR8,TEXT(SUM(_xlfn.NUMBERVALUE(F157)+_xlfn.NUMBERVALUE(H157)),"0.00"))</f>
        <v>0.00</v>
      </c>
      <c r="K157" s="115"/>
      <c r="L157" s="93" t="s">
        <v>973</v>
      </c>
      <c r="M157" s="94"/>
      <c r="N157" s="95"/>
      <c r="O157" s="93" t="s">
        <v>973</v>
      </c>
      <c r="P157" s="94"/>
      <c r="Q157" s="95"/>
      <c r="R157" s="93"/>
      <c r="S157" s="94"/>
      <c r="T157" s="95"/>
      <c r="AD157" s="40">
        <f>ROW()</f>
        <v>157</v>
      </c>
      <c r="AR157" s="40" t="s">
        <v>542</v>
      </c>
      <c r="AS157" s="40" t="s">
        <v>971</v>
      </c>
      <c r="AT157" s="40" t="s">
        <v>972</v>
      </c>
      <c r="AU157" s="62" t="s">
        <v>973</v>
      </c>
      <c r="AV157" s="40" t="s">
        <v>81</v>
      </c>
      <c r="AW157" s="41" t="b">
        <v>0</v>
      </c>
      <c r="AY157" s="41" t="b">
        <v>1</v>
      </c>
      <c r="AZ157" s="41" t="b">
        <v>0</v>
      </c>
      <c r="BB157" s="40" t="s">
        <v>974</v>
      </c>
      <c r="BC157" s="40" t="s">
        <v>348</v>
      </c>
      <c r="BD157" s="41" t="b">
        <v>1</v>
      </c>
      <c r="BE157" s="40" t="str">
        <f>M231</f>
        <v>0.00</v>
      </c>
      <c r="BF157" s="40" t="str">
        <f>""&amp;M231</f>
        <v>0.00</v>
      </c>
      <c r="BG157" s="40" t="b">
        <v>0</v>
      </c>
      <c r="BH157" s="40" t="b">
        <v>0</v>
      </c>
      <c r="BK157" s="40" t="e">
        <f t="shared" ca="1" si="16"/>
        <v>#N/A</v>
      </c>
      <c r="BL157" s="40" t="e">
        <f t="shared" ca="1" si="17"/>
        <v>#N/A</v>
      </c>
      <c r="CN157" s="40" t="s">
        <v>1570</v>
      </c>
    </row>
    <row r="158" spans="1:92" ht="15">
      <c r="A158" s="54" t="s">
        <v>360</v>
      </c>
      <c r="B158" s="169" t="s">
        <v>975</v>
      </c>
      <c r="C158" s="169"/>
      <c r="D158" s="169"/>
      <c r="E158" s="169"/>
      <c r="F158" s="93" t="s">
        <v>973</v>
      </c>
      <c r="G158" s="95"/>
      <c r="H158" s="93" t="s">
        <v>973</v>
      </c>
      <c r="I158" s="95"/>
      <c r="J158" s="186" t="str">
        <f>IF(CS2="Y",CR9,TEXT(SUM(_xlfn.NUMBERVALUE(F158)+_xlfn.NUMBERVALUE(H158)),"0.00"))</f>
        <v>0.00</v>
      </c>
      <c r="K158" s="115"/>
      <c r="L158" s="93" t="s">
        <v>973</v>
      </c>
      <c r="M158" s="94"/>
      <c r="N158" s="95"/>
      <c r="O158" s="93" t="s">
        <v>973</v>
      </c>
      <c r="P158" s="94"/>
      <c r="Q158" s="95"/>
      <c r="R158" s="93"/>
      <c r="S158" s="94"/>
      <c r="T158" s="95"/>
      <c r="AD158" s="40">
        <f>ROW()</f>
        <v>158</v>
      </c>
      <c r="AR158" s="40" t="s">
        <v>542</v>
      </c>
      <c r="AS158" s="40" t="s">
        <v>979</v>
      </c>
      <c r="AT158" s="40" t="s">
        <v>972</v>
      </c>
      <c r="AU158" s="53" t="s">
        <v>973</v>
      </c>
      <c r="AV158" s="40" t="s">
        <v>84</v>
      </c>
      <c r="AW158" s="41" t="b">
        <v>0</v>
      </c>
      <c r="AY158" s="41" t="b">
        <v>1</v>
      </c>
      <c r="AZ158" s="41" t="b">
        <v>0</v>
      </c>
      <c r="BB158" s="40" t="s">
        <v>980</v>
      </c>
      <c r="BC158" s="40" t="s">
        <v>348</v>
      </c>
      <c r="BD158" s="41" t="b">
        <v>1</v>
      </c>
      <c r="BE158" s="40" t="str">
        <f>G235</f>
        <v>0.00</v>
      </c>
      <c r="BF158" s="40" t="str">
        <f>""&amp;G235</f>
        <v>0.00</v>
      </c>
      <c r="BG158" s="40" t="b">
        <v>0</v>
      </c>
      <c r="BH158" s="40" t="b">
        <v>0</v>
      </c>
      <c r="BK158" s="40" t="e">
        <f t="shared" ca="1" si="16"/>
        <v>#N/A</v>
      </c>
      <c r="BL158" s="40" t="e">
        <f t="shared" ca="1" si="17"/>
        <v>#N/A</v>
      </c>
      <c r="CN158" s="40" t="s">
        <v>1514</v>
      </c>
    </row>
    <row r="159" spans="1:92" ht="15">
      <c r="A159" s="54" t="s">
        <v>360</v>
      </c>
      <c r="B159" s="169" t="s">
        <v>981</v>
      </c>
      <c r="C159" s="169"/>
      <c r="D159" s="169"/>
      <c r="E159" s="169"/>
      <c r="F159" s="93" t="s">
        <v>973</v>
      </c>
      <c r="G159" s="95"/>
      <c r="H159" s="93" t="s">
        <v>973</v>
      </c>
      <c r="I159" s="95"/>
      <c r="J159" s="186" t="str">
        <f>IF(CS2="Y",CR10,TEXT(SUM(_xlfn.NUMBERVALUE(F159)+_xlfn.NUMBERVALUE(H159)),"0.00"))</f>
        <v>0.00</v>
      </c>
      <c r="K159" s="115"/>
      <c r="L159" s="93" t="s">
        <v>973</v>
      </c>
      <c r="M159" s="94"/>
      <c r="N159" s="95"/>
      <c r="O159" s="93" t="s">
        <v>973</v>
      </c>
      <c r="P159" s="94"/>
      <c r="Q159" s="95"/>
      <c r="R159" s="93"/>
      <c r="S159" s="94"/>
      <c r="T159" s="95"/>
      <c r="AD159" s="40">
        <f>ROW()</f>
        <v>159</v>
      </c>
      <c r="AR159" s="40" t="s">
        <v>542</v>
      </c>
      <c r="AS159" s="40" t="s">
        <v>985</v>
      </c>
      <c r="AT159" s="40" t="s">
        <v>972</v>
      </c>
      <c r="AU159" s="53" t="s">
        <v>973</v>
      </c>
      <c r="AV159" s="40" t="s">
        <v>87</v>
      </c>
      <c r="AW159" s="41" t="b">
        <v>0</v>
      </c>
      <c r="AY159" s="41" t="b">
        <v>1</v>
      </c>
      <c r="AZ159" s="41" t="b">
        <v>0</v>
      </c>
      <c r="BB159" s="40" t="s">
        <v>986</v>
      </c>
      <c r="BC159" s="40" t="s">
        <v>348</v>
      </c>
      <c r="BD159" s="41" t="b">
        <v>1</v>
      </c>
      <c r="BE159" s="40" t="str">
        <f>J235</f>
        <v>0.00</v>
      </c>
      <c r="BF159" s="40" t="str">
        <f>""&amp;J235</f>
        <v>0.00</v>
      </c>
      <c r="BG159" s="40" t="b">
        <v>0</v>
      </c>
      <c r="BH159" s="40" t="b">
        <v>0</v>
      </c>
      <c r="BK159" s="40" t="e">
        <f t="shared" ca="1" si="16"/>
        <v>#N/A</v>
      </c>
      <c r="BL159" s="40" t="e">
        <f t="shared" ca="1" si="17"/>
        <v>#N/A</v>
      </c>
      <c r="CN159" s="40" t="s">
        <v>1394</v>
      </c>
    </row>
    <row r="160" spans="1:92" ht="15">
      <c r="A160" s="54" t="s">
        <v>360</v>
      </c>
      <c r="B160" s="169" t="s">
        <v>987</v>
      </c>
      <c r="C160" s="169"/>
      <c r="D160" s="169"/>
      <c r="E160" s="169"/>
      <c r="F160" s="93" t="s">
        <v>973</v>
      </c>
      <c r="G160" s="95"/>
      <c r="H160" s="93" t="s">
        <v>973</v>
      </c>
      <c r="I160" s="95"/>
      <c r="J160" s="186" t="str">
        <f>IF(CS2="Y",CR11,TEXT(SUM(_xlfn.NUMBERVALUE(F160)+_xlfn.NUMBERVALUE(H160)),"0.00"))</f>
        <v>0.00</v>
      </c>
      <c r="K160" s="115"/>
      <c r="L160" s="93" t="s">
        <v>973</v>
      </c>
      <c r="M160" s="94"/>
      <c r="N160" s="95"/>
      <c r="O160" s="93" t="s">
        <v>973</v>
      </c>
      <c r="P160" s="94"/>
      <c r="Q160" s="95"/>
      <c r="R160" s="93"/>
      <c r="S160" s="94"/>
      <c r="T160" s="95"/>
      <c r="AD160" s="40">
        <f>ROW()</f>
        <v>160</v>
      </c>
      <c r="AR160" s="40" t="s">
        <v>542</v>
      </c>
      <c r="AS160" s="40" t="s">
        <v>991</v>
      </c>
      <c r="AT160" s="40" t="s">
        <v>972</v>
      </c>
      <c r="AU160" s="53" t="s">
        <v>973</v>
      </c>
      <c r="AV160" s="40" t="s">
        <v>90</v>
      </c>
      <c r="AW160" s="41" t="b">
        <v>0</v>
      </c>
      <c r="AY160" s="41" t="b">
        <v>1</v>
      </c>
      <c r="AZ160" s="41" t="b">
        <v>0</v>
      </c>
      <c r="BB160" s="40" t="s">
        <v>992</v>
      </c>
      <c r="BC160" s="40" t="s">
        <v>348</v>
      </c>
      <c r="BD160" s="41" t="b">
        <v>1</v>
      </c>
      <c r="BE160" s="40" t="str">
        <f>M235</f>
        <v>0.00</v>
      </c>
      <c r="BF160" s="40" t="str">
        <f>""&amp;M235</f>
        <v>0.00</v>
      </c>
      <c r="BG160" s="40" t="b">
        <v>0</v>
      </c>
      <c r="BH160" s="40" t="b">
        <v>0</v>
      </c>
      <c r="BK160" s="40" t="e">
        <f t="shared" ca="1" si="16"/>
        <v>#N/A</v>
      </c>
      <c r="BL160" s="40" t="e">
        <f t="shared" ca="1" si="17"/>
        <v>#N/A</v>
      </c>
      <c r="CN160" s="40" t="s">
        <v>1480</v>
      </c>
    </row>
    <row r="161" spans="1:92" ht="18.95" customHeight="1">
      <c r="A161" s="54" t="s">
        <v>360</v>
      </c>
      <c r="B161" s="251" t="s">
        <v>993</v>
      </c>
      <c r="C161" s="251"/>
      <c r="D161" s="251"/>
      <c r="E161" s="251"/>
      <c r="F161" s="244" t="s">
        <v>973</v>
      </c>
      <c r="G161" s="245"/>
      <c r="H161" s="244" t="s">
        <v>1921</v>
      </c>
      <c r="I161" s="245"/>
      <c r="J161" s="199" t="str">
        <f>IF(CS2="Y",CR12,TEXT(SUM(_xlfn.NUMBERVALUE(F161)+_xlfn.NUMBERVALUE(H161)),"0.00"))</f>
        <v>3820.00</v>
      </c>
      <c r="K161" s="200"/>
      <c r="L161" s="244" t="s">
        <v>1922</v>
      </c>
      <c r="M161" s="252"/>
      <c r="N161" s="245"/>
      <c r="O161" s="244" t="s">
        <v>1922</v>
      </c>
      <c r="P161" s="252"/>
      <c r="Q161" s="245"/>
      <c r="R161" s="244"/>
      <c r="S161" s="252"/>
      <c r="T161" s="245"/>
      <c r="AD161" s="40">
        <f>ROW()</f>
        <v>161</v>
      </c>
      <c r="AR161" s="40" t="s">
        <v>542</v>
      </c>
      <c r="AS161" s="40" t="s">
        <v>997</v>
      </c>
      <c r="AT161" s="40" t="s">
        <v>972</v>
      </c>
      <c r="AU161" s="53" t="s">
        <v>973</v>
      </c>
      <c r="AV161" s="40" t="s">
        <v>93</v>
      </c>
      <c r="AW161" s="41" t="b">
        <v>0</v>
      </c>
      <c r="AY161" s="41" t="b">
        <v>1</v>
      </c>
      <c r="AZ161" s="41" t="b">
        <v>0</v>
      </c>
      <c r="BB161" s="59" t="s">
        <v>998</v>
      </c>
      <c r="BC161" s="40" t="s">
        <v>348</v>
      </c>
      <c r="BD161" s="41" t="b">
        <v>1</v>
      </c>
      <c r="BE161" s="40" t="str">
        <f>P235</f>
        <v>0.00</v>
      </c>
      <c r="BF161" s="40" t="str">
        <f>""&amp;P235</f>
        <v>0.00</v>
      </c>
      <c r="BG161" s="40" t="b">
        <v>0</v>
      </c>
      <c r="BH161" s="40" t="b">
        <v>0</v>
      </c>
      <c r="BK161" s="40" t="e">
        <f t="shared" ca="1" si="16"/>
        <v>#N/A</v>
      </c>
      <c r="BL161" s="40" t="e">
        <f t="shared" ca="1" si="17"/>
        <v>#N/A</v>
      </c>
      <c r="CN161" s="40" t="s">
        <v>1461</v>
      </c>
    </row>
    <row r="162" spans="1:92" ht="16.5" customHeight="1">
      <c r="A162" s="54" t="s">
        <v>360</v>
      </c>
      <c r="B162" s="102"/>
      <c r="C162" s="102"/>
      <c r="D162" s="102"/>
      <c r="E162" s="148"/>
      <c r="F162" s="246"/>
      <c r="G162" s="247"/>
      <c r="H162" s="246"/>
      <c r="I162" s="247"/>
      <c r="J162" s="201"/>
      <c r="K162" s="202"/>
      <c r="L162" s="246"/>
      <c r="M162" s="253"/>
      <c r="N162" s="247"/>
      <c r="O162" s="246"/>
      <c r="P162" s="253"/>
      <c r="Q162" s="247"/>
      <c r="R162" s="246"/>
      <c r="S162" s="253"/>
      <c r="T162" s="247"/>
      <c r="AD162" s="40">
        <f>ROW()</f>
        <v>162</v>
      </c>
      <c r="AR162" s="40" t="s">
        <v>542</v>
      </c>
      <c r="AS162" s="40" t="s">
        <v>1000</v>
      </c>
      <c r="AT162" s="40" t="s">
        <v>972</v>
      </c>
      <c r="AU162" s="53" t="s">
        <v>973</v>
      </c>
      <c r="AV162" s="40" t="s">
        <v>96</v>
      </c>
      <c r="AW162" s="41" t="b">
        <v>0</v>
      </c>
      <c r="AY162" s="41" t="b">
        <v>1</v>
      </c>
      <c r="AZ162" s="41" t="b">
        <v>0</v>
      </c>
      <c r="BB162" s="40" t="s">
        <v>1001</v>
      </c>
      <c r="BC162" s="40" t="s">
        <v>348</v>
      </c>
      <c r="BD162" s="41" t="b">
        <v>1</v>
      </c>
      <c r="BE162" s="40" t="str">
        <f>N245</f>
        <v>0</v>
      </c>
      <c r="BF162" s="40" t="str">
        <f>""&amp;N245</f>
        <v>0</v>
      </c>
      <c r="BG162" s="40" t="b">
        <v>1</v>
      </c>
      <c r="BH162" s="40" t="b">
        <v>1</v>
      </c>
      <c r="BK162" s="40" t="e">
        <f t="shared" ca="1" si="16"/>
        <v>#N/A</v>
      </c>
      <c r="BL162" s="40" t="e">
        <f t="shared" ca="1" si="17"/>
        <v>#N/A</v>
      </c>
      <c r="CN162" s="40" t="s">
        <v>1442</v>
      </c>
    </row>
    <row r="163" spans="1:92" ht="15">
      <c r="A163" s="54" t="s">
        <v>360</v>
      </c>
      <c r="B163" s="168" t="s">
        <v>1002</v>
      </c>
      <c r="C163" s="169"/>
      <c r="D163" s="169"/>
      <c r="E163" s="169"/>
      <c r="F163" s="114" t="str" cm="1">
        <f t="array" ref="F163">TEXT(SUM(_xlfn.NUMBERVALUE(F164:G168)),"0.00")</f>
        <v>3820.00</v>
      </c>
      <c r="G163" s="115"/>
      <c r="H163" s="114" t="str" cm="1">
        <f t="array" ref="H163">TEXT(SUM(_xlfn.NUMBERVALUE(H164:I168)),"0.00")</f>
        <v>0.00</v>
      </c>
      <c r="I163" s="115"/>
      <c r="J163" s="114" t="str">
        <f>TEXT(SUM(_xlfn.NUMBERVALUE(F163)+_xlfn.NUMBERVALUE(H163)),"0.00")</f>
        <v>3820.00</v>
      </c>
      <c r="K163" s="115"/>
      <c r="L163" s="186" t="str" cm="1">
        <f t="array" ref="L163">TEXT(SUM(_xlfn.NUMBERVALUE(L164:N168)),"0.00")</f>
        <v>38200.00</v>
      </c>
      <c r="M163" s="187"/>
      <c r="N163" s="115"/>
      <c r="O163" s="186" t="str" cm="1">
        <f t="array" ref="O163">TEXT(SUM(_xlfn.NUMBERVALUE(O164:Q168)),"0.00")</f>
        <v>38200.00</v>
      </c>
      <c r="P163" s="187"/>
      <c r="Q163" s="115"/>
      <c r="R163" s="186" t="str" cm="1">
        <f t="array" ref="R163">TEXT(SUM(_xlfn.NUMBERVALUE(R164:T168)),"0.00")</f>
        <v>0.00</v>
      </c>
      <c r="S163" s="187"/>
      <c r="T163" s="115"/>
      <c r="AD163" s="40">
        <f>ROW()</f>
        <v>163</v>
      </c>
      <c r="AR163" s="40" t="s">
        <v>549</v>
      </c>
      <c r="AS163" s="40" t="s">
        <v>971</v>
      </c>
      <c r="AT163" s="40" t="s">
        <v>1003</v>
      </c>
      <c r="AU163" s="53" t="s">
        <v>973</v>
      </c>
      <c r="AV163" s="40" t="s">
        <v>81</v>
      </c>
      <c r="AW163" s="41" t="b">
        <v>0</v>
      </c>
      <c r="AY163" s="41" t="b">
        <v>1</v>
      </c>
      <c r="AZ163" s="41" t="b">
        <v>0</v>
      </c>
      <c r="BB163" s="40" t="s">
        <v>1004</v>
      </c>
      <c r="BC163" s="40" t="s">
        <v>348</v>
      </c>
      <c r="BD163" s="41" t="b">
        <v>1</v>
      </c>
      <c r="BE163" s="40" t="str">
        <f>E268</f>
        <v>0.00</v>
      </c>
      <c r="BF163" s="40" t="str">
        <f>""&amp;E268</f>
        <v>0.00</v>
      </c>
      <c r="BG163" s="40" t="b">
        <v>0</v>
      </c>
      <c r="BH163" s="40" t="b">
        <v>0</v>
      </c>
      <c r="BK163" s="40" t="e">
        <f t="shared" ca="1" si="16"/>
        <v>#N/A</v>
      </c>
      <c r="BL163" s="40" t="e">
        <f t="shared" ca="1" si="17"/>
        <v>#N/A</v>
      </c>
      <c r="CN163" s="40" t="s">
        <v>1417</v>
      </c>
    </row>
    <row r="164" spans="1:92" ht="15">
      <c r="A164" s="54" t="s">
        <v>360</v>
      </c>
      <c r="B164" s="169" t="s">
        <v>1005</v>
      </c>
      <c r="C164" s="169"/>
      <c r="D164" s="169"/>
      <c r="E164" s="169"/>
      <c r="F164" s="93" t="s">
        <v>973</v>
      </c>
      <c r="G164" s="95"/>
      <c r="H164" s="93" t="s">
        <v>973</v>
      </c>
      <c r="I164" s="95"/>
      <c r="J164" s="114" t="str">
        <f>IF(CS2="Y",CR13,TEXT(SUM(_xlfn.NUMBERVALUE(F164)+_xlfn.NUMBERVALUE(H164)),"0.00"))</f>
        <v>0.00</v>
      </c>
      <c r="K164" s="115"/>
      <c r="L164" s="111" t="s">
        <v>973</v>
      </c>
      <c r="M164" s="195"/>
      <c r="N164" s="95"/>
      <c r="O164" s="111" t="s">
        <v>973</v>
      </c>
      <c r="P164" s="195"/>
      <c r="Q164" s="95"/>
      <c r="R164" s="111"/>
      <c r="S164" s="195"/>
      <c r="T164" s="95"/>
      <c r="AD164" s="40">
        <f>ROW()</f>
        <v>164</v>
      </c>
      <c r="AR164" s="40" t="s">
        <v>549</v>
      </c>
      <c r="AS164" s="40" t="s">
        <v>979</v>
      </c>
      <c r="AT164" s="40" t="s">
        <v>1003</v>
      </c>
      <c r="AU164" s="53" t="s">
        <v>973</v>
      </c>
      <c r="AV164" s="40" t="s">
        <v>84</v>
      </c>
      <c r="AW164" s="41" t="b">
        <v>0</v>
      </c>
      <c r="AY164" s="41" t="b">
        <v>1</v>
      </c>
      <c r="AZ164" s="41" t="b">
        <v>0</v>
      </c>
      <c r="BB164" s="40" t="s">
        <v>1009</v>
      </c>
      <c r="BC164" s="40" t="s">
        <v>348</v>
      </c>
      <c r="BD164" s="41" t="b">
        <v>1</v>
      </c>
      <c r="BE164" s="63" t="str">
        <f>I268</f>
        <v>0.00</v>
      </c>
      <c r="BF164" s="40" t="str">
        <f>""&amp;I268</f>
        <v>0.00</v>
      </c>
      <c r="BG164" s="40" t="b">
        <v>0</v>
      </c>
      <c r="BH164" s="40" t="b">
        <v>0</v>
      </c>
      <c r="BK164" s="40" t="e">
        <f t="shared" ca="1" si="16"/>
        <v>#N/A</v>
      </c>
      <c r="BL164" s="40" t="e">
        <f t="shared" ca="1" si="17"/>
        <v>#N/A</v>
      </c>
      <c r="CN164" s="40" t="s">
        <v>1232</v>
      </c>
    </row>
    <row r="165" spans="1:92" ht="15">
      <c r="A165" s="54" t="s">
        <v>360</v>
      </c>
      <c r="B165" s="169" t="s">
        <v>1010</v>
      </c>
      <c r="C165" s="169"/>
      <c r="D165" s="169"/>
      <c r="E165" s="169"/>
      <c r="F165" s="93" t="s">
        <v>973</v>
      </c>
      <c r="G165" s="95"/>
      <c r="H165" s="93" t="s">
        <v>973</v>
      </c>
      <c r="I165" s="95"/>
      <c r="J165" s="114" t="str">
        <f>IF(CS2="Y",CR14,TEXT(SUM(_xlfn.NUMBERVALUE(F165)+_xlfn.NUMBERVALUE(H165)),"0.00"))</f>
        <v>0.00</v>
      </c>
      <c r="K165" s="115"/>
      <c r="L165" s="111" t="s">
        <v>973</v>
      </c>
      <c r="M165" s="195"/>
      <c r="N165" s="95"/>
      <c r="O165" s="111" t="s">
        <v>973</v>
      </c>
      <c r="P165" s="195"/>
      <c r="Q165" s="95"/>
      <c r="R165" s="111"/>
      <c r="S165" s="195"/>
      <c r="T165" s="95"/>
      <c r="AD165" s="40">
        <f>ROW()</f>
        <v>165</v>
      </c>
      <c r="AR165" s="40" t="s">
        <v>549</v>
      </c>
      <c r="AS165" s="40" t="s">
        <v>985</v>
      </c>
      <c r="AT165" s="40" t="s">
        <v>1003</v>
      </c>
      <c r="AU165" s="53" t="s">
        <v>973</v>
      </c>
      <c r="AV165" s="40" t="s">
        <v>87</v>
      </c>
      <c r="AW165" s="41" t="b">
        <v>0</v>
      </c>
      <c r="AY165" s="41" t="b">
        <v>1</v>
      </c>
      <c r="AZ165" s="41" t="b">
        <v>0</v>
      </c>
      <c r="BB165" s="40" t="s">
        <v>1014</v>
      </c>
      <c r="BC165" s="40" t="s">
        <v>348</v>
      </c>
      <c r="BD165" s="41" t="b">
        <v>1</v>
      </c>
      <c r="BE165" s="40" t="str">
        <f>N268</f>
        <v>0.00</v>
      </c>
      <c r="BF165" s="40" t="str">
        <f>""&amp;N268</f>
        <v>0.00</v>
      </c>
      <c r="BG165" s="40" t="b">
        <v>0</v>
      </c>
      <c r="BH165" s="40" t="b">
        <v>0</v>
      </c>
      <c r="BK165" s="40" t="e">
        <f t="shared" ca="1" si="16"/>
        <v>#N/A</v>
      </c>
      <c r="BL165" s="40" t="e">
        <f t="shared" ca="1" si="17"/>
        <v>#N/A</v>
      </c>
      <c r="CN165" s="40" t="s">
        <v>1187</v>
      </c>
    </row>
    <row r="166" spans="1:92" ht="15">
      <c r="A166" s="54" t="s">
        <v>360</v>
      </c>
      <c r="B166" s="169" t="s">
        <v>1015</v>
      </c>
      <c r="C166" s="169"/>
      <c r="D166" s="169"/>
      <c r="E166" s="169"/>
      <c r="F166" s="93" t="s">
        <v>973</v>
      </c>
      <c r="G166" s="95"/>
      <c r="H166" s="93" t="s">
        <v>973</v>
      </c>
      <c r="I166" s="95"/>
      <c r="J166" s="114" t="str">
        <f>IF(CS2="Y",CR15,TEXT(SUM(_xlfn.NUMBERVALUE(F166)+_xlfn.NUMBERVALUE(H166)),"0.00"))</f>
        <v>0.00</v>
      </c>
      <c r="K166" s="115"/>
      <c r="L166" s="111" t="s">
        <v>973</v>
      </c>
      <c r="M166" s="195"/>
      <c r="N166" s="95"/>
      <c r="O166" s="111" t="s">
        <v>973</v>
      </c>
      <c r="P166" s="195"/>
      <c r="Q166" s="95"/>
      <c r="R166" s="111"/>
      <c r="S166" s="195"/>
      <c r="T166" s="95"/>
      <c r="AD166" s="40">
        <f>ROW()</f>
        <v>166</v>
      </c>
      <c r="AR166" s="40" t="s">
        <v>549</v>
      </c>
      <c r="AS166" s="40" t="s">
        <v>991</v>
      </c>
      <c r="AT166" s="40" t="s">
        <v>1003</v>
      </c>
      <c r="AU166" s="53" t="s">
        <v>973</v>
      </c>
      <c r="AV166" s="40" t="s">
        <v>90</v>
      </c>
      <c r="AW166" s="41" t="b">
        <v>0</v>
      </c>
      <c r="AY166" s="41" t="b">
        <v>1</v>
      </c>
      <c r="AZ166" s="41" t="b">
        <v>0</v>
      </c>
      <c r="BB166" s="40" t="s">
        <v>1019</v>
      </c>
      <c r="BC166" s="40" t="s">
        <v>348</v>
      </c>
      <c r="BD166" s="41" t="b">
        <v>1</v>
      </c>
      <c r="BE166" s="40" t="str">
        <f>N272</f>
        <v>6233000</v>
      </c>
      <c r="BF166" s="40" t="str">
        <f>""&amp;N272</f>
        <v>6233000</v>
      </c>
      <c r="BG166" s="40" t="b">
        <v>1</v>
      </c>
      <c r="BH166" s="40" t="b">
        <v>0</v>
      </c>
      <c r="BK166" s="40" t="e">
        <f t="shared" ca="1" si="16"/>
        <v>#N/A</v>
      </c>
      <c r="BL166" s="40" t="e">
        <f t="shared" ca="1" si="17"/>
        <v>#N/A</v>
      </c>
      <c r="CN166" s="40" t="s">
        <v>1169</v>
      </c>
    </row>
    <row r="167" spans="1:92" ht="20.45" customHeight="1">
      <c r="A167" s="54" t="s">
        <v>360</v>
      </c>
      <c r="B167" s="251" t="s">
        <v>1020</v>
      </c>
      <c r="C167" s="251"/>
      <c r="D167" s="251"/>
      <c r="E167" s="251"/>
      <c r="F167" s="244" t="s">
        <v>1921</v>
      </c>
      <c r="G167" s="245"/>
      <c r="H167" s="244" t="s">
        <v>973</v>
      </c>
      <c r="I167" s="245"/>
      <c r="J167" s="203" t="str">
        <f>IF(CS2="Y",CR16,TEXT(SUM(_xlfn.NUMBERVALUE(F167)+_xlfn.NUMBERVALUE(H167)),"0.00"))</f>
        <v>3820.00</v>
      </c>
      <c r="K167" s="204"/>
      <c r="L167" s="244" t="s">
        <v>1922</v>
      </c>
      <c r="M167" s="252"/>
      <c r="N167" s="245"/>
      <c r="O167" s="244" t="s">
        <v>1922</v>
      </c>
      <c r="P167" s="252"/>
      <c r="Q167" s="245"/>
      <c r="R167" s="244"/>
      <c r="S167" s="252"/>
      <c r="T167" s="245"/>
      <c r="AD167" s="40">
        <f>ROW()</f>
        <v>167</v>
      </c>
      <c r="AR167" s="40" t="s">
        <v>549</v>
      </c>
      <c r="AS167" s="40" t="s">
        <v>1024</v>
      </c>
      <c r="AT167" s="40" t="s">
        <v>1003</v>
      </c>
      <c r="AU167" s="53" t="s">
        <v>973</v>
      </c>
      <c r="AV167" s="40" t="s">
        <v>93</v>
      </c>
      <c r="AW167" s="41" t="b">
        <v>0</v>
      </c>
      <c r="AY167" s="41" t="b">
        <v>1</v>
      </c>
      <c r="AZ167" s="41" t="b">
        <v>0</v>
      </c>
      <c r="BB167" s="40" t="s">
        <v>1025</v>
      </c>
      <c r="BC167" s="40" t="s">
        <v>348</v>
      </c>
      <c r="BD167" s="41" t="b">
        <v>1</v>
      </c>
      <c r="BE167" s="40" t="str">
        <f>N274</f>
        <v>120891000</v>
      </c>
      <c r="BF167" s="40" t="str">
        <f>""&amp;N274</f>
        <v>120891000</v>
      </c>
      <c r="BG167" s="40" t="b">
        <v>1</v>
      </c>
      <c r="BH167" s="40" t="b">
        <v>0</v>
      </c>
      <c r="BK167" s="40" t="e">
        <f t="shared" ca="1" si="16"/>
        <v>#N/A</v>
      </c>
      <c r="BL167" s="40" t="e">
        <f t="shared" ca="1" si="17"/>
        <v>#N/A</v>
      </c>
      <c r="CN167" s="40" t="s">
        <v>1150</v>
      </c>
    </row>
    <row r="168" spans="1:92" ht="17.100000000000001" customHeight="1">
      <c r="A168" s="54" t="s">
        <v>360</v>
      </c>
      <c r="B168" s="102"/>
      <c r="C168" s="102"/>
      <c r="D168" s="102"/>
      <c r="E168" s="148"/>
      <c r="F168" s="246"/>
      <c r="G168" s="247"/>
      <c r="H168" s="246"/>
      <c r="I168" s="247"/>
      <c r="J168" s="205"/>
      <c r="K168" s="206"/>
      <c r="L168" s="246"/>
      <c r="M168" s="253"/>
      <c r="N168" s="247"/>
      <c r="O168" s="246"/>
      <c r="P168" s="253"/>
      <c r="Q168" s="247"/>
      <c r="R168" s="246"/>
      <c r="S168" s="253"/>
      <c r="T168" s="247"/>
      <c r="AD168" s="40">
        <f>ROW()</f>
        <v>168</v>
      </c>
      <c r="AR168" s="40" t="s">
        <v>549</v>
      </c>
      <c r="AS168" s="40" t="s">
        <v>1027</v>
      </c>
      <c r="AT168" s="40" t="s">
        <v>1003</v>
      </c>
      <c r="AU168" s="53" t="s">
        <v>973</v>
      </c>
      <c r="AV168" s="40" t="s">
        <v>96</v>
      </c>
      <c r="AW168" s="41" t="b">
        <v>1</v>
      </c>
      <c r="AY168" s="41" t="b">
        <v>1</v>
      </c>
      <c r="AZ168" s="41" t="b">
        <v>0</v>
      </c>
      <c r="BB168" s="40" t="s">
        <v>1028</v>
      </c>
      <c r="BC168" s="40" t="s">
        <v>458</v>
      </c>
      <c r="BD168" s="41" t="b">
        <v>0</v>
      </c>
      <c r="BE168" s="40" t="s">
        <v>1029</v>
      </c>
      <c r="BF168" s="40" t="s">
        <v>1029</v>
      </c>
      <c r="BG168" s="40" t="b">
        <v>0</v>
      </c>
      <c r="BH168" s="40" t="b">
        <v>0</v>
      </c>
      <c r="BK168" s="40" t="s">
        <v>460</v>
      </c>
      <c r="BL168" s="40" t="s">
        <v>460</v>
      </c>
      <c r="CN168" s="40" t="s">
        <v>1125</v>
      </c>
    </row>
    <row r="169" spans="1:92" ht="15">
      <c r="A169" s="54" t="s">
        <v>360</v>
      </c>
      <c r="B169" s="168" t="s">
        <v>1030</v>
      </c>
      <c r="C169" s="169"/>
      <c r="D169" s="169"/>
      <c r="E169" s="169"/>
      <c r="F169" s="114" t="str">
        <f>TEXT((_xlfn.NUMBERVALUE(F150)+_xlfn.NUMBERVALUE(F151))-_xlfn.NUMBERVALUE(F163),"0.00")</f>
        <v>357397.00</v>
      </c>
      <c r="G169" s="115"/>
      <c r="H169" s="114" t="str">
        <f>TEXT((_xlfn.NUMBERVALUE(H150)+_xlfn.NUMBERVALUE(H151))-_xlfn.NUMBERVALUE(H163),"0.00")</f>
        <v>2774440.00</v>
      </c>
      <c r="I169" s="115"/>
      <c r="J169" s="114" t="str">
        <f>TEXT(SUM(_xlfn.NUMBERVALUE(F169)+_xlfn.NUMBERVALUE(H169)),"0.00")</f>
        <v>3131837.00</v>
      </c>
      <c r="K169" s="115"/>
      <c r="L169" s="114" t="str">
        <f>TEXT((_xlfn.NUMBERVALUE(L150)+_xlfn.NUMBERVALUE(L151))-_xlfn.NUMBERVALUE(L163),"0.00")</f>
        <v>31318370.00</v>
      </c>
      <c r="M169" s="166"/>
      <c r="N169" s="115"/>
      <c r="O169" s="114" t="str">
        <f>TEXT((_xlfn.NUMBERVALUE(O150)+_xlfn.NUMBERVALUE(O151))-_xlfn.NUMBERVALUE(O163),"0.00")</f>
        <v>31318370.00</v>
      </c>
      <c r="P169" s="166"/>
      <c r="Q169" s="115"/>
      <c r="R169" s="114"/>
      <c r="S169" s="166"/>
      <c r="T169" s="115"/>
      <c r="AD169" s="40">
        <f>ROW()</f>
        <v>169</v>
      </c>
      <c r="AR169" s="48" t="s">
        <v>601</v>
      </c>
      <c r="AS169" s="48" t="s">
        <v>434</v>
      </c>
      <c r="AT169" s="48" t="s">
        <v>1031</v>
      </c>
      <c r="AU169" s="53">
        <v>0</v>
      </c>
      <c r="AV169" s="48" t="s">
        <v>81</v>
      </c>
      <c r="AW169" s="41" t="b">
        <v>0</v>
      </c>
      <c r="AY169" s="41" t="b">
        <v>0</v>
      </c>
      <c r="AZ169" s="41" t="b">
        <v>0</v>
      </c>
      <c r="BB169" s="40" t="s">
        <v>1032</v>
      </c>
      <c r="BC169" s="40" t="s">
        <v>458</v>
      </c>
      <c r="BD169" s="41" t="b">
        <v>0</v>
      </c>
      <c r="BE169" s="40" t="s">
        <v>915</v>
      </c>
      <c r="BF169" s="40" t="s">
        <v>915</v>
      </c>
      <c r="BG169" s="40" t="b">
        <v>0</v>
      </c>
      <c r="BH169" s="40" t="b">
        <v>0</v>
      </c>
      <c r="BK169" s="40" t="s">
        <v>460</v>
      </c>
      <c r="BL169" s="40" t="s">
        <v>460</v>
      </c>
      <c r="CN169" s="40" t="s">
        <v>1111</v>
      </c>
    </row>
    <row r="170" spans="1:92" ht="15">
      <c r="A170" s="54" t="s">
        <v>360</v>
      </c>
      <c r="B170" s="168" t="s">
        <v>1033</v>
      </c>
      <c r="C170" s="169"/>
      <c r="D170" s="169"/>
      <c r="E170" s="169"/>
      <c r="F170" s="154"/>
      <c r="G170" s="154"/>
      <c r="H170" s="154"/>
      <c r="I170" s="154"/>
      <c r="J170" s="155"/>
      <c r="K170" s="155"/>
      <c r="L170" s="154"/>
      <c r="M170" s="154"/>
      <c r="N170" s="154"/>
      <c r="O170" s="154"/>
      <c r="P170" s="154"/>
      <c r="Q170" s="154"/>
      <c r="R170" s="154"/>
      <c r="S170" s="154"/>
      <c r="T170" s="154"/>
      <c r="AD170" s="40">
        <f>ROW()</f>
        <v>170</v>
      </c>
      <c r="AR170" s="48" t="s">
        <v>601</v>
      </c>
      <c r="AS170" s="48" t="s">
        <v>1034</v>
      </c>
      <c r="AT170" s="48" t="s">
        <v>1031</v>
      </c>
      <c r="AU170" s="40">
        <v>0</v>
      </c>
      <c r="AV170" s="48" t="s">
        <v>84</v>
      </c>
      <c r="AW170" s="41" t="b">
        <v>0</v>
      </c>
      <c r="AY170" s="41" t="b">
        <v>0</v>
      </c>
      <c r="AZ170" s="41" t="b">
        <v>0</v>
      </c>
      <c r="BB170" s="40" t="s">
        <v>1035</v>
      </c>
      <c r="BC170" s="40" t="s">
        <v>458</v>
      </c>
      <c r="BD170" s="41" t="b">
        <v>0</v>
      </c>
      <c r="BE170" s="40" t="s">
        <v>681</v>
      </c>
      <c r="BF170" s="40" t="s">
        <v>681</v>
      </c>
      <c r="BG170" s="40" t="b">
        <v>0</v>
      </c>
      <c r="BH170" s="40" t="b">
        <v>0</v>
      </c>
      <c r="BK170" s="40" t="s">
        <v>460</v>
      </c>
      <c r="BL170" s="40" t="s">
        <v>460</v>
      </c>
      <c r="CN170" s="40" t="s">
        <v>1096</v>
      </c>
    </row>
    <row r="171" spans="1:92" ht="15">
      <c r="A171" s="54" t="s">
        <v>360</v>
      </c>
      <c r="B171" s="168" t="s">
        <v>927</v>
      </c>
      <c r="C171" s="169"/>
      <c r="D171" s="169"/>
      <c r="E171" s="169"/>
      <c r="F171" s="93" t="s">
        <v>973</v>
      </c>
      <c r="G171" s="95"/>
      <c r="H171" s="93" t="s">
        <v>973</v>
      </c>
      <c r="I171" s="95"/>
      <c r="J171" s="114" t="str">
        <f>IF(CS2="Y",CR17,TEXT(SUM(_xlfn.NUMBERVALUE(F171)+_xlfn.NUMBERVALUE(H171)),"0.00"))</f>
        <v>0.00</v>
      </c>
      <c r="K171" s="115"/>
      <c r="L171" s="93" t="s">
        <v>973</v>
      </c>
      <c r="M171" s="94"/>
      <c r="N171" s="95"/>
      <c r="O171" s="93" t="s">
        <v>973</v>
      </c>
      <c r="P171" s="94"/>
      <c r="Q171" s="95"/>
      <c r="R171" s="99"/>
      <c r="S171" s="100"/>
      <c r="T171" s="101"/>
      <c r="AD171" s="40">
        <f>ROW()</f>
        <v>171</v>
      </c>
      <c r="AR171" s="48" t="s">
        <v>601</v>
      </c>
      <c r="AS171" s="48" t="s">
        <v>857</v>
      </c>
      <c r="AT171" s="48" t="s">
        <v>1031</v>
      </c>
      <c r="AU171" s="40">
        <v>0</v>
      </c>
      <c r="AV171" s="48" t="s">
        <v>87</v>
      </c>
      <c r="AW171" s="41" t="b">
        <v>0</v>
      </c>
      <c r="AY171" s="41" t="b">
        <v>0</v>
      </c>
      <c r="AZ171" s="41" t="b">
        <v>0</v>
      </c>
      <c r="BB171" s="40" t="s">
        <v>1041</v>
      </c>
      <c r="BC171" s="40" t="s">
        <v>348</v>
      </c>
      <c r="BD171" s="41" t="b">
        <v>1</v>
      </c>
      <c r="BE171" s="40" t="str">
        <f>I283</f>
        <v>2339029.00</v>
      </c>
      <c r="BF171" s="40" t="str">
        <f>""&amp;I283</f>
        <v>2339029.00</v>
      </c>
      <c r="BG171" s="40" t="b">
        <v>1</v>
      </c>
      <c r="BH171" s="40" t="b">
        <v>0</v>
      </c>
      <c r="BK171" s="40" t="e">
        <f t="shared" ref="BK171:BK185" ca="1" si="18">_xlfn.FORMULATEXT(BE171)</f>
        <v>#N/A</v>
      </c>
      <c r="BL171" s="40" t="e">
        <f t="shared" ref="BL171:BL185" ca="1" si="19">_xlfn.FORMULATEXT(BE171)</f>
        <v>#N/A</v>
      </c>
      <c r="CN171" s="40" t="s">
        <v>861</v>
      </c>
    </row>
    <row r="172" spans="1:92" ht="15">
      <c r="A172" s="54" t="s">
        <v>360</v>
      </c>
      <c r="B172" s="168" t="s">
        <v>935</v>
      </c>
      <c r="C172" s="169"/>
      <c r="D172" s="169"/>
      <c r="E172" s="169"/>
      <c r="F172" s="114" t="str" cm="1">
        <f t="array" ref="F172">TEXT(SUM(_xlfn.NUMBERVALUE(F173:G176)),"0.00")</f>
        <v>0.00</v>
      </c>
      <c r="G172" s="115"/>
      <c r="H172" s="114" t="str" cm="1">
        <f t="array" ref="H172">TEXT(SUM(_xlfn.NUMBERVALUE(H173:I176)),"0.00")</f>
        <v>0.00</v>
      </c>
      <c r="I172" s="115"/>
      <c r="J172" s="114" t="str">
        <f>TEXT(SUM(_xlfn.NUMBERVALUE(F172)+_xlfn.NUMBERVALUE(H172)),"0.00")</f>
        <v>0.00</v>
      </c>
      <c r="K172" s="115"/>
      <c r="L172" s="114" t="str" cm="1">
        <f t="array" ref="L172">TEXT(SUM(_xlfn.NUMBERVALUE(L173:N176)),"0.00")</f>
        <v>0.00</v>
      </c>
      <c r="M172" s="166"/>
      <c r="N172" s="115"/>
      <c r="O172" s="114" t="str" cm="1">
        <f t="array" ref="O172">TEXT(SUM(_xlfn.NUMBERVALUE(O173:Q176)),"0.00")</f>
        <v>0.00</v>
      </c>
      <c r="P172" s="166"/>
      <c r="Q172" s="115"/>
      <c r="R172" s="114" t="str" cm="1">
        <f t="array" ref="R172">TEXT(SUM(_xlfn.NUMBERVALUE(R173:T176)),"0.00")</f>
        <v>0.00</v>
      </c>
      <c r="S172" s="166"/>
      <c r="T172" s="115"/>
      <c r="AD172" s="40">
        <f>ROW()</f>
        <v>172</v>
      </c>
      <c r="AR172" s="48" t="s">
        <v>601</v>
      </c>
      <c r="AS172" s="48" t="s">
        <v>1042</v>
      </c>
      <c r="AT172" s="48" t="s">
        <v>1031</v>
      </c>
      <c r="AU172" s="40">
        <v>0</v>
      </c>
      <c r="AV172" s="48" t="s">
        <v>90</v>
      </c>
      <c r="AW172" s="41" t="b">
        <v>1</v>
      </c>
      <c r="AY172" s="41" t="b">
        <v>0</v>
      </c>
      <c r="AZ172" s="41" t="b">
        <v>0</v>
      </c>
      <c r="BB172" s="40" t="s">
        <v>1043</v>
      </c>
      <c r="BC172" s="40" t="s">
        <v>348</v>
      </c>
      <c r="BD172" s="41" t="b">
        <v>1</v>
      </c>
      <c r="BE172" s="40" t="str">
        <f>I284</f>
        <v>0</v>
      </c>
      <c r="BF172" s="40" t="str">
        <f>""&amp;I284</f>
        <v>0</v>
      </c>
      <c r="BG172" s="40" t="b">
        <v>1</v>
      </c>
      <c r="BH172" s="40" t="b">
        <v>0</v>
      </c>
      <c r="BK172" s="40" t="e">
        <f t="shared" ca="1" si="18"/>
        <v>#N/A</v>
      </c>
      <c r="BL172" s="40" t="e">
        <f t="shared" ca="1" si="19"/>
        <v>#N/A</v>
      </c>
      <c r="CN172" s="40" t="s">
        <v>811</v>
      </c>
    </row>
    <row r="173" spans="1:92" ht="15">
      <c r="A173" s="54" t="s">
        <v>360</v>
      </c>
      <c r="B173" s="169" t="s">
        <v>1044</v>
      </c>
      <c r="C173" s="169"/>
      <c r="D173" s="169"/>
      <c r="E173" s="169"/>
      <c r="F173" s="93" t="s">
        <v>973</v>
      </c>
      <c r="G173" s="95"/>
      <c r="H173" s="93" t="s">
        <v>973</v>
      </c>
      <c r="I173" s="95"/>
      <c r="J173" s="114" t="str">
        <f>IF(CS2="Y",CR18,TEXT(SUM(_xlfn.NUMBERVALUE(F173)+_xlfn.NUMBERVALUE(H173)),"0.00"))</f>
        <v>0.00</v>
      </c>
      <c r="K173" s="115"/>
      <c r="L173" s="93" t="s">
        <v>973</v>
      </c>
      <c r="M173" s="94"/>
      <c r="N173" s="95"/>
      <c r="O173" s="93" t="s">
        <v>973</v>
      </c>
      <c r="P173" s="94"/>
      <c r="Q173" s="95"/>
      <c r="R173" s="93"/>
      <c r="S173" s="94"/>
      <c r="T173" s="95"/>
      <c r="AD173" s="40">
        <f>ROW()</f>
        <v>173</v>
      </c>
      <c r="AR173" s="48" t="s">
        <v>601</v>
      </c>
      <c r="AS173" s="48" t="s">
        <v>1048</v>
      </c>
      <c r="AT173" s="48" t="s">
        <v>1031</v>
      </c>
      <c r="AU173" s="40">
        <v>0</v>
      </c>
      <c r="AV173" s="48" t="s">
        <v>93</v>
      </c>
      <c r="AW173" s="41" t="b">
        <v>0</v>
      </c>
      <c r="AY173" s="41" t="b">
        <v>0</v>
      </c>
      <c r="AZ173" s="41" t="b">
        <v>0</v>
      </c>
      <c r="BB173" s="40" t="s">
        <v>1049</v>
      </c>
      <c r="BC173" s="40" t="s">
        <v>348</v>
      </c>
      <c r="BD173" s="41" t="b">
        <v>1</v>
      </c>
      <c r="BE173" s="40" t="str">
        <f>I285</f>
        <v>0</v>
      </c>
      <c r="BF173" s="40" t="str">
        <f>""&amp;I285</f>
        <v>0</v>
      </c>
      <c r="BG173" s="40" t="b">
        <v>1</v>
      </c>
      <c r="BH173" s="40" t="b">
        <v>0</v>
      </c>
      <c r="BK173" s="40" t="e">
        <f t="shared" ca="1" si="18"/>
        <v>#N/A</v>
      </c>
      <c r="BL173" s="40" t="e">
        <f t="shared" ca="1" si="19"/>
        <v>#N/A</v>
      </c>
      <c r="CN173" s="40" t="s">
        <v>775</v>
      </c>
    </row>
    <row r="174" spans="1:92" ht="15">
      <c r="A174" s="54" t="s">
        <v>360</v>
      </c>
      <c r="B174" s="169" t="s">
        <v>1050</v>
      </c>
      <c r="C174" s="169"/>
      <c r="D174" s="169"/>
      <c r="E174" s="169"/>
      <c r="F174" s="93" t="s">
        <v>973</v>
      </c>
      <c r="G174" s="95"/>
      <c r="H174" s="93" t="s">
        <v>973</v>
      </c>
      <c r="I174" s="95"/>
      <c r="J174" s="114" t="str">
        <f>IF(CS2="Y",CR19,TEXT(SUM(_xlfn.NUMBERVALUE(F174)+_xlfn.NUMBERVALUE(H174)),"0.00"))</f>
        <v>0.00</v>
      </c>
      <c r="K174" s="115"/>
      <c r="L174" s="93" t="s">
        <v>973</v>
      </c>
      <c r="M174" s="94"/>
      <c r="N174" s="95"/>
      <c r="O174" s="93" t="s">
        <v>973</v>
      </c>
      <c r="P174" s="94"/>
      <c r="Q174" s="95"/>
      <c r="R174" s="93"/>
      <c r="S174" s="94"/>
      <c r="T174" s="95"/>
      <c r="AD174" s="40">
        <f>ROW()</f>
        <v>174</v>
      </c>
      <c r="AR174" s="48" t="s">
        <v>609</v>
      </c>
      <c r="AS174" s="48" t="s">
        <v>434</v>
      </c>
      <c r="AT174" s="48" t="s">
        <v>1054</v>
      </c>
      <c r="AU174" s="40">
        <v>0</v>
      </c>
      <c r="AV174" s="48" t="s">
        <v>81</v>
      </c>
      <c r="AW174" s="41" t="b">
        <v>0</v>
      </c>
      <c r="AY174" s="41" t="b">
        <v>0</v>
      </c>
      <c r="AZ174" s="41" t="b">
        <v>0</v>
      </c>
      <c r="BB174" s="40" t="s">
        <v>1055</v>
      </c>
      <c r="BC174" s="40" t="s">
        <v>348</v>
      </c>
      <c r="BD174" s="41" t="b">
        <v>1</v>
      </c>
      <c r="BE174" s="40" t="str">
        <f t="shared" ref="BE174:BE185" si="20">I287</f>
        <v>0</v>
      </c>
      <c r="BF174" s="40" t="str">
        <f t="shared" ref="BF174:BF185" si="21">""&amp;I287</f>
        <v>0</v>
      </c>
      <c r="BG174" s="40" t="b">
        <v>1</v>
      </c>
      <c r="BH174" s="40" t="b">
        <v>0</v>
      </c>
      <c r="BK174" s="40" t="e">
        <f t="shared" ca="1" si="18"/>
        <v>#N/A</v>
      </c>
      <c r="BL174" s="40" t="e">
        <f t="shared" ca="1" si="19"/>
        <v>#N/A</v>
      </c>
      <c r="CN174" s="40" t="s">
        <v>734</v>
      </c>
    </row>
    <row r="175" spans="1:92" ht="15">
      <c r="A175" s="54" t="s">
        <v>360</v>
      </c>
      <c r="B175" s="243" t="s">
        <v>1056</v>
      </c>
      <c r="C175" s="243"/>
      <c r="D175" s="243"/>
      <c r="E175" s="243"/>
      <c r="F175" s="244"/>
      <c r="G175" s="245"/>
      <c r="H175" s="244"/>
      <c r="I175" s="245"/>
      <c r="J175" s="203" t="str">
        <f>IF(CS2="Y",CR20,TEXT(SUM(_xlfn.NUMBERVALUE(F175)+_xlfn.NUMBERVALUE(H175)),"0.00"))</f>
        <v>0.00</v>
      </c>
      <c r="K175" s="204"/>
      <c r="L175" s="244"/>
      <c r="M175" s="252"/>
      <c r="N175" s="245"/>
      <c r="O175" s="244"/>
      <c r="P175" s="252"/>
      <c r="Q175" s="245"/>
      <c r="R175" s="244"/>
      <c r="S175" s="252"/>
      <c r="T175" s="245"/>
      <c r="AD175" s="40">
        <f>ROW()</f>
        <v>175</v>
      </c>
      <c r="AR175" s="48" t="s">
        <v>609</v>
      </c>
      <c r="AS175" s="48" t="s">
        <v>1034</v>
      </c>
      <c r="AT175" s="48" t="s">
        <v>1054</v>
      </c>
      <c r="AU175" s="40">
        <v>0</v>
      </c>
      <c r="AV175" s="48" t="s">
        <v>84</v>
      </c>
      <c r="AW175" s="41" t="b">
        <v>0</v>
      </c>
      <c r="AY175" s="41" t="b">
        <v>0</v>
      </c>
      <c r="AZ175" s="41" t="b">
        <v>0</v>
      </c>
      <c r="BB175" s="40" t="s">
        <v>1060</v>
      </c>
      <c r="BC175" s="40" t="s">
        <v>348</v>
      </c>
      <c r="BD175" s="41" t="b">
        <v>1</v>
      </c>
      <c r="BE175" s="40" t="str">
        <f t="shared" si="20"/>
        <v>0</v>
      </c>
      <c r="BF175" s="40" t="str">
        <f t="shared" si="21"/>
        <v>0</v>
      </c>
      <c r="BG175" s="40" t="b">
        <v>1</v>
      </c>
      <c r="BH175" s="40" t="b">
        <v>0</v>
      </c>
      <c r="BK175" s="40" t="e">
        <f t="shared" ca="1" si="18"/>
        <v>#N/A</v>
      </c>
      <c r="BL175" s="40" t="e">
        <f t="shared" ca="1" si="19"/>
        <v>#N/A</v>
      </c>
      <c r="CN175" s="40" t="s">
        <v>693</v>
      </c>
    </row>
    <row r="176" spans="1:92" ht="15">
      <c r="A176" s="54" t="s">
        <v>360</v>
      </c>
      <c r="B176" s="102"/>
      <c r="C176" s="102"/>
      <c r="D176" s="102"/>
      <c r="E176" s="148"/>
      <c r="F176" s="246"/>
      <c r="G176" s="247"/>
      <c r="H176" s="246"/>
      <c r="I176" s="247"/>
      <c r="J176" s="205"/>
      <c r="K176" s="206"/>
      <c r="L176" s="246"/>
      <c r="M176" s="253"/>
      <c r="N176" s="247"/>
      <c r="O176" s="246"/>
      <c r="P176" s="253"/>
      <c r="Q176" s="247"/>
      <c r="R176" s="246"/>
      <c r="S176" s="253"/>
      <c r="T176" s="247"/>
      <c r="AD176" s="40">
        <f>ROW()</f>
        <v>176</v>
      </c>
      <c r="AR176" s="48" t="s">
        <v>609</v>
      </c>
      <c r="AS176" s="48" t="s">
        <v>857</v>
      </c>
      <c r="AT176" s="48" t="s">
        <v>1054</v>
      </c>
      <c r="AU176" s="40">
        <v>0</v>
      </c>
      <c r="AV176" s="48" t="s">
        <v>87</v>
      </c>
      <c r="AW176" s="41" t="b">
        <v>0</v>
      </c>
      <c r="AY176" s="41" t="b">
        <v>0</v>
      </c>
      <c r="AZ176" s="41" t="b">
        <v>0</v>
      </c>
      <c r="BB176" s="40" t="s">
        <v>1062</v>
      </c>
      <c r="BC176" s="40" t="s">
        <v>348</v>
      </c>
      <c r="BD176" s="41" t="b">
        <v>1</v>
      </c>
      <c r="BE176" s="40" t="str">
        <f t="shared" si="20"/>
        <v>0</v>
      </c>
      <c r="BF176" s="40" t="str">
        <f t="shared" si="21"/>
        <v>0</v>
      </c>
      <c r="BG176" s="40" t="b">
        <v>1</v>
      </c>
      <c r="BH176" s="40" t="b">
        <v>0</v>
      </c>
      <c r="BK176" s="40" t="e">
        <f t="shared" ca="1" si="18"/>
        <v>#N/A</v>
      </c>
      <c r="BL176" s="40" t="e">
        <f t="shared" ca="1" si="19"/>
        <v>#N/A</v>
      </c>
      <c r="CN176" s="40" t="s">
        <v>667</v>
      </c>
    </row>
    <row r="177" spans="1:92" ht="15">
      <c r="A177" s="54" t="s">
        <v>360</v>
      </c>
      <c r="B177" s="168" t="s">
        <v>1002</v>
      </c>
      <c r="C177" s="169"/>
      <c r="D177" s="169"/>
      <c r="E177" s="169"/>
      <c r="F177" s="114" t="str" cm="1">
        <f t="array" ref="F177">TEXT(SUM(_xlfn.NUMBERVALUE(F178:G182)),"0.00")</f>
        <v>0.00</v>
      </c>
      <c r="G177" s="115"/>
      <c r="H177" s="114" t="str" cm="1">
        <f t="array" ref="H177">TEXT(SUM(_xlfn.NUMBERVALUE(H178:I182)),"0.00")</f>
        <v>0.00</v>
      </c>
      <c r="I177" s="115"/>
      <c r="J177" s="114" t="str">
        <f>TEXT(SUM(_xlfn.NUMBERVALUE(F177)+_xlfn.NUMBERVALUE(H177)),"0.00")</f>
        <v>0.00</v>
      </c>
      <c r="K177" s="115"/>
      <c r="L177" s="114" t="str" cm="1">
        <f t="array" ref="L177">TEXT(SUM(_xlfn.NUMBERVALUE(L178:N182)),"0.00")</f>
        <v>0.00</v>
      </c>
      <c r="M177" s="166"/>
      <c r="N177" s="115"/>
      <c r="O177" s="114" t="str" cm="1">
        <f t="array" ref="O177">TEXT(SUM(_xlfn.NUMBERVALUE(O178:Q182)),"0.00")</f>
        <v>0.00</v>
      </c>
      <c r="P177" s="166"/>
      <c r="Q177" s="115"/>
      <c r="R177" s="114" t="str" cm="1">
        <f t="array" ref="R177">TEXT(SUM(_xlfn.NUMBERVALUE(R178:T182)),"0.00")</f>
        <v>0.00</v>
      </c>
      <c r="S177" s="166"/>
      <c r="T177" s="115"/>
      <c r="AD177" s="40">
        <f>ROW()</f>
        <v>177</v>
      </c>
      <c r="AR177" s="48" t="s">
        <v>609</v>
      </c>
      <c r="AS177" s="48" t="s">
        <v>1048</v>
      </c>
      <c r="AT177" s="48" t="s">
        <v>1054</v>
      </c>
      <c r="AU177" s="40">
        <v>0</v>
      </c>
      <c r="AV177" s="48" t="s">
        <v>91</v>
      </c>
      <c r="AW177" s="41" t="b">
        <v>0</v>
      </c>
      <c r="AY177" s="41" t="b">
        <v>0</v>
      </c>
      <c r="AZ177" s="41" t="b">
        <v>0</v>
      </c>
      <c r="BB177" s="40" t="s">
        <v>1063</v>
      </c>
      <c r="BC177" s="40" t="s">
        <v>348</v>
      </c>
      <c r="BD177" s="41" t="b">
        <v>1</v>
      </c>
      <c r="BE177" s="40" t="str">
        <f t="shared" si="20"/>
        <v>0</v>
      </c>
      <c r="BF177" s="40" t="str">
        <f t="shared" si="21"/>
        <v>0</v>
      </c>
      <c r="BG177" s="40" t="b">
        <v>1</v>
      </c>
      <c r="BH177" s="40" t="b">
        <v>0</v>
      </c>
      <c r="BK177" s="40" t="e">
        <f t="shared" ca="1" si="18"/>
        <v>#N/A</v>
      </c>
      <c r="BL177" s="40" t="e">
        <f t="shared" ca="1" si="19"/>
        <v>#N/A</v>
      </c>
      <c r="CN177" s="40" t="s">
        <v>361</v>
      </c>
    </row>
    <row r="178" spans="1:92" ht="15">
      <c r="A178" s="54" t="s">
        <v>360</v>
      </c>
      <c r="B178" s="169" t="s">
        <v>1064</v>
      </c>
      <c r="C178" s="169"/>
      <c r="D178" s="169"/>
      <c r="E178" s="169"/>
      <c r="F178" s="93" t="s">
        <v>973</v>
      </c>
      <c r="G178" s="95"/>
      <c r="H178" s="93" t="s">
        <v>973</v>
      </c>
      <c r="I178" s="95"/>
      <c r="J178" s="114" t="str">
        <f>IF(CS2="Y",CR21,TEXT(SUM(_xlfn.NUMBERVALUE(F178)+_xlfn.NUMBERVALUE(H178)),"0.00"))</f>
        <v>0.00</v>
      </c>
      <c r="K178" s="115"/>
      <c r="L178" s="93" t="s">
        <v>973</v>
      </c>
      <c r="M178" s="94"/>
      <c r="N178" s="95"/>
      <c r="O178" s="93" t="s">
        <v>973</v>
      </c>
      <c r="P178" s="94"/>
      <c r="Q178" s="95"/>
      <c r="R178" s="93"/>
      <c r="S178" s="94"/>
      <c r="T178" s="95"/>
      <c r="AD178" s="40">
        <f>ROW()</f>
        <v>178</v>
      </c>
      <c r="AR178" s="48" t="s">
        <v>609</v>
      </c>
      <c r="AS178" s="48" t="s">
        <v>1068</v>
      </c>
      <c r="AT178" s="48" t="s">
        <v>1054</v>
      </c>
      <c r="AU178" s="40">
        <v>0</v>
      </c>
      <c r="AV178" s="48" t="s">
        <v>95</v>
      </c>
      <c r="AW178" s="41" t="b">
        <v>0</v>
      </c>
      <c r="AY178" s="41" t="b">
        <v>0</v>
      </c>
      <c r="AZ178" s="41" t="b">
        <v>0</v>
      </c>
      <c r="BB178" s="40" t="s">
        <v>1069</v>
      </c>
      <c r="BC178" s="40" t="s">
        <v>348</v>
      </c>
      <c r="BD178" s="41" t="b">
        <v>1</v>
      </c>
      <c r="BE178" s="40" t="str">
        <f t="shared" si="20"/>
        <v>0</v>
      </c>
      <c r="BF178" s="40" t="str">
        <f t="shared" si="21"/>
        <v>0</v>
      </c>
      <c r="BG178" s="40" t="b">
        <v>1</v>
      </c>
      <c r="BH178" s="40" t="b">
        <v>0</v>
      </c>
      <c r="BK178" s="40" t="e">
        <f t="shared" ca="1" si="18"/>
        <v>#N/A</v>
      </c>
      <c r="BL178" s="40" t="e">
        <f t="shared" ca="1" si="19"/>
        <v>#N/A</v>
      </c>
      <c r="CN178" s="40" t="s">
        <v>1109</v>
      </c>
    </row>
    <row r="179" spans="1:92" ht="15">
      <c r="A179" s="54" t="s">
        <v>360</v>
      </c>
      <c r="B179" s="169" t="s">
        <v>1010</v>
      </c>
      <c r="C179" s="169"/>
      <c r="D179" s="169"/>
      <c r="E179" s="169"/>
      <c r="F179" s="93" t="s">
        <v>973</v>
      </c>
      <c r="G179" s="95"/>
      <c r="H179" s="93" t="s">
        <v>973</v>
      </c>
      <c r="I179" s="95"/>
      <c r="J179" s="114" t="str">
        <f>IF(CS2="Y",CR22,TEXT(SUM(_xlfn.NUMBERVALUE(F179)+_xlfn.NUMBERVALUE(H179)),"0.00"))</f>
        <v>0.00</v>
      </c>
      <c r="K179" s="115"/>
      <c r="L179" s="93" t="s">
        <v>973</v>
      </c>
      <c r="M179" s="94"/>
      <c r="N179" s="95"/>
      <c r="O179" s="93" t="s">
        <v>973</v>
      </c>
      <c r="P179" s="94"/>
      <c r="Q179" s="95"/>
      <c r="R179" s="93"/>
      <c r="S179" s="94"/>
      <c r="T179" s="95"/>
      <c r="AD179" s="40">
        <f>ROW()</f>
        <v>179</v>
      </c>
      <c r="AR179" s="40" t="s">
        <v>613</v>
      </c>
      <c r="AS179" s="40" t="s">
        <v>310</v>
      </c>
      <c r="AT179" s="40" t="s">
        <v>1073</v>
      </c>
      <c r="AU179" s="40">
        <v>0</v>
      </c>
      <c r="AV179" s="40" t="s">
        <v>81</v>
      </c>
      <c r="AW179" s="41" t="b">
        <v>0</v>
      </c>
      <c r="AY179" s="41" t="b">
        <v>1</v>
      </c>
      <c r="AZ179" s="41" t="b">
        <v>1</v>
      </c>
      <c r="BB179" s="40" t="s">
        <v>1074</v>
      </c>
      <c r="BC179" s="40" t="s">
        <v>348</v>
      </c>
      <c r="BD179" s="41" t="b">
        <v>1</v>
      </c>
      <c r="BE179" s="40" t="str">
        <f t="shared" si="20"/>
        <v>0</v>
      </c>
      <c r="BF179" s="40" t="str">
        <f t="shared" si="21"/>
        <v>0</v>
      </c>
      <c r="BG179" s="40" t="b">
        <v>1</v>
      </c>
      <c r="BH179" s="40" t="b">
        <v>0</v>
      </c>
      <c r="BK179" s="40" t="e">
        <f t="shared" ca="1" si="18"/>
        <v>#N/A</v>
      </c>
      <c r="BL179" s="40" t="e">
        <f t="shared" ca="1" si="19"/>
        <v>#N/A</v>
      </c>
      <c r="CN179" s="40" t="s">
        <v>1512</v>
      </c>
    </row>
    <row r="180" spans="1:92" ht="15">
      <c r="A180" s="54" t="s">
        <v>360</v>
      </c>
      <c r="B180" s="169" t="s">
        <v>1015</v>
      </c>
      <c r="C180" s="169"/>
      <c r="D180" s="169"/>
      <c r="E180" s="169"/>
      <c r="F180" s="93" t="s">
        <v>973</v>
      </c>
      <c r="G180" s="95"/>
      <c r="H180" s="93" t="s">
        <v>973</v>
      </c>
      <c r="I180" s="95"/>
      <c r="J180" s="114" t="str">
        <f>IF(CS2="Y",CR23,TEXT(SUM(_xlfn.NUMBERVALUE(F180)+_xlfn.NUMBERVALUE(H180)),"0.00"))</f>
        <v>0.00</v>
      </c>
      <c r="K180" s="115"/>
      <c r="L180" s="93" t="s">
        <v>973</v>
      </c>
      <c r="M180" s="94"/>
      <c r="N180" s="95"/>
      <c r="O180" s="93" t="s">
        <v>973</v>
      </c>
      <c r="P180" s="94"/>
      <c r="Q180" s="95"/>
      <c r="R180" s="93"/>
      <c r="S180" s="94"/>
      <c r="T180" s="95"/>
      <c r="AD180" s="40">
        <f>ROW()</f>
        <v>180</v>
      </c>
      <c r="AR180" s="40" t="s">
        <v>613</v>
      </c>
      <c r="AS180" s="40" t="s">
        <v>1078</v>
      </c>
      <c r="AT180" s="40" t="s">
        <v>1073</v>
      </c>
      <c r="AU180" s="40">
        <v>0</v>
      </c>
      <c r="AV180" s="40" t="s">
        <v>84</v>
      </c>
      <c r="AW180" s="41" t="b">
        <v>1</v>
      </c>
      <c r="AY180" s="41" t="b">
        <v>1</v>
      </c>
      <c r="AZ180" s="41" t="b">
        <v>0</v>
      </c>
      <c r="BB180" s="40" t="s">
        <v>1079</v>
      </c>
      <c r="BC180" s="40" t="s">
        <v>348</v>
      </c>
      <c r="BD180" s="41" t="b">
        <v>1</v>
      </c>
      <c r="BE180" s="40" t="str">
        <f t="shared" si="20"/>
        <v>0</v>
      </c>
      <c r="BF180" s="40" t="str">
        <f t="shared" si="21"/>
        <v>0</v>
      </c>
      <c r="BG180" s="40" t="b">
        <v>1</v>
      </c>
      <c r="BH180" s="40" t="b">
        <v>0</v>
      </c>
      <c r="BK180" s="40" t="e">
        <f t="shared" ca="1" si="18"/>
        <v>#N/A</v>
      </c>
      <c r="BL180" s="40" t="e">
        <f t="shared" ca="1" si="19"/>
        <v>#N/A</v>
      </c>
      <c r="CN180" s="40" t="s">
        <v>1167</v>
      </c>
    </row>
    <row r="181" spans="1:92" ht="15">
      <c r="A181" s="54" t="s">
        <v>360</v>
      </c>
      <c r="B181" s="243" t="s">
        <v>1020</v>
      </c>
      <c r="C181" s="243"/>
      <c r="D181" s="243"/>
      <c r="E181" s="243"/>
      <c r="F181" s="244"/>
      <c r="G181" s="245"/>
      <c r="H181" s="244"/>
      <c r="I181" s="245"/>
      <c r="J181" s="203" t="str">
        <f>IF(CS2="Y",CR24,TEXT(SUM(_xlfn.NUMBERVALUE(F181)+_xlfn.NUMBERVALUE(H181)),"0.00"))</f>
        <v>0.00</v>
      </c>
      <c r="K181" s="204"/>
      <c r="L181" s="244"/>
      <c r="M181" s="252"/>
      <c r="N181" s="245"/>
      <c r="O181" s="244"/>
      <c r="P181" s="252"/>
      <c r="Q181" s="245"/>
      <c r="R181" s="244"/>
      <c r="S181" s="252"/>
      <c r="T181" s="245"/>
      <c r="AD181" s="40">
        <f>ROW()</f>
        <v>181</v>
      </c>
      <c r="AR181" s="40" t="s">
        <v>613</v>
      </c>
      <c r="AS181" s="40" t="s">
        <v>1083</v>
      </c>
      <c r="AT181" s="40" t="s">
        <v>1073</v>
      </c>
      <c r="AU181" s="40">
        <v>0</v>
      </c>
      <c r="AV181" s="40" t="s">
        <v>87</v>
      </c>
      <c r="AW181" s="41" t="b">
        <v>1</v>
      </c>
      <c r="AY181" s="41" t="b">
        <v>1</v>
      </c>
      <c r="AZ181" s="41" t="b">
        <v>0</v>
      </c>
      <c r="BB181" s="40" t="s">
        <v>1084</v>
      </c>
      <c r="BC181" s="40" t="s">
        <v>348</v>
      </c>
      <c r="BD181" s="41" t="b">
        <v>1</v>
      </c>
      <c r="BE181" s="40" t="str">
        <f t="shared" si="20"/>
        <v>0</v>
      </c>
      <c r="BF181" s="40" t="str">
        <f t="shared" si="21"/>
        <v>0</v>
      </c>
      <c r="BG181" s="40" t="b">
        <v>1</v>
      </c>
      <c r="BH181" s="40" t="b">
        <v>0</v>
      </c>
      <c r="BK181" s="40" t="e">
        <f t="shared" ca="1" si="18"/>
        <v>#N/A</v>
      </c>
      <c r="BL181" s="40" t="e">
        <f t="shared" ca="1" si="19"/>
        <v>#N/A</v>
      </c>
      <c r="CN181" s="40" t="s">
        <v>1148</v>
      </c>
    </row>
    <row r="182" spans="1:92" ht="15">
      <c r="A182" s="54" t="s">
        <v>360</v>
      </c>
      <c r="B182" s="102"/>
      <c r="C182" s="102"/>
      <c r="D182" s="102"/>
      <c r="E182" s="148"/>
      <c r="F182" s="246"/>
      <c r="G182" s="247"/>
      <c r="H182" s="246"/>
      <c r="I182" s="247"/>
      <c r="J182" s="205"/>
      <c r="K182" s="206"/>
      <c r="L182" s="246"/>
      <c r="M182" s="253"/>
      <c r="N182" s="247"/>
      <c r="O182" s="246"/>
      <c r="P182" s="253"/>
      <c r="Q182" s="247"/>
      <c r="R182" s="246"/>
      <c r="S182" s="253"/>
      <c r="T182" s="247"/>
      <c r="AD182" s="40">
        <f>ROW()</f>
        <v>182</v>
      </c>
      <c r="BB182" s="40" t="s">
        <v>1086</v>
      </c>
      <c r="BC182" s="40" t="s">
        <v>348</v>
      </c>
      <c r="BD182" s="41" t="b">
        <v>1</v>
      </c>
      <c r="BE182" s="40" t="str">
        <f t="shared" si="20"/>
        <v>0</v>
      </c>
      <c r="BF182" s="40" t="str">
        <f t="shared" si="21"/>
        <v>0</v>
      </c>
      <c r="BG182" s="40" t="b">
        <v>1</v>
      </c>
      <c r="BH182" s="40" t="b">
        <v>0</v>
      </c>
      <c r="BK182" s="40" t="e">
        <f t="shared" ca="1" si="18"/>
        <v>#N/A</v>
      </c>
      <c r="BL182" s="40" t="e">
        <f t="shared" ca="1" si="19"/>
        <v>#N/A</v>
      </c>
      <c r="CN182" s="40" t="s">
        <v>1123</v>
      </c>
    </row>
    <row r="183" spans="1:92" ht="15">
      <c r="A183" s="54" t="s">
        <v>360</v>
      </c>
      <c r="B183" s="168" t="s">
        <v>1030</v>
      </c>
      <c r="C183" s="169"/>
      <c r="D183" s="169"/>
      <c r="E183" s="169"/>
      <c r="F183" s="114" t="str">
        <f>TEXT((_xlfn.NUMBERVALUE(F171)+_xlfn.NUMBERVALUE(F172))-_xlfn.NUMBERVALUE(F177),"0.00")</f>
        <v>0.00</v>
      </c>
      <c r="G183" s="115"/>
      <c r="H183" s="114" t="str">
        <f>TEXT((_xlfn.NUMBERVALUE(H171)+_xlfn.NUMBERVALUE(H172))-_xlfn.NUMBERVALUE(H177),"0.00")</f>
        <v>0.00</v>
      </c>
      <c r="I183" s="115"/>
      <c r="J183" s="114" t="str">
        <f>TEXT(SUM(_xlfn.NUMBERVALUE(F183)+_xlfn.NUMBERVALUE(H183)),"0.00")</f>
        <v>0.00</v>
      </c>
      <c r="K183" s="115"/>
      <c r="L183" s="114" t="str">
        <f>TEXT((_xlfn.NUMBERVALUE(L171)+_xlfn.NUMBERVALUE(L172))-_xlfn.NUMBERVALUE(L177),"0.00")</f>
        <v>0.00</v>
      </c>
      <c r="M183" s="166"/>
      <c r="N183" s="115"/>
      <c r="O183" s="114" t="str">
        <f>TEXT((_xlfn.NUMBERVALUE(O171)+_xlfn.NUMBERVALUE(O172))-_xlfn.NUMBERVALUE(O177),"0.00")</f>
        <v>0.00</v>
      </c>
      <c r="P183" s="166"/>
      <c r="Q183" s="115"/>
      <c r="R183" s="114"/>
      <c r="S183" s="166"/>
      <c r="T183" s="115"/>
      <c r="AD183" s="40">
        <f>ROW()</f>
        <v>183</v>
      </c>
      <c r="BB183" s="40" t="s">
        <v>1087</v>
      </c>
      <c r="BC183" s="40" t="s">
        <v>348</v>
      </c>
      <c r="BD183" s="41" t="b">
        <v>1</v>
      </c>
      <c r="BE183" s="40" t="str">
        <f t="shared" si="20"/>
        <v>0</v>
      </c>
      <c r="BF183" s="40" t="str">
        <f t="shared" si="21"/>
        <v>0</v>
      </c>
      <c r="BG183" s="40" t="b">
        <v>1</v>
      </c>
      <c r="BH183" s="40" t="b">
        <v>0</v>
      </c>
      <c r="BK183" s="40" t="e">
        <f t="shared" ca="1" si="18"/>
        <v>#N/A</v>
      </c>
      <c r="BL183" s="40" t="e">
        <f t="shared" ca="1" si="19"/>
        <v>#N/A</v>
      </c>
      <c r="CN183" s="40" t="s">
        <v>880</v>
      </c>
    </row>
    <row r="184" spans="1:92" ht="15">
      <c r="A184" s="54" t="s">
        <v>360</v>
      </c>
      <c r="AD184" s="40">
        <f>ROW()</f>
        <v>184</v>
      </c>
      <c r="BB184" s="40" t="s">
        <v>1088</v>
      </c>
      <c r="BC184" s="40" t="s">
        <v>348</v>
      </c>
      <c r="BD184" s="41" t="b">
        <v>1</v>
      </c>
      <c r="BE184" s="40" t="str">
        <f t="shared" si="20"/>
        <v>0</v>
      </c>
      <c r="BF184" s="40" t="str">
        <f t="shared" si="21"/>
        <v>0</v>
      </c>
      <c r="BG184" s="40" t="b">
        <v>1</v>
      </c>
      <c r="BH184" s="40" t="b">
        <v>0</v>
      </c>
      <c r="BK184" s="40" t="e">
        <f t="shared" ca="1" si="18"/>
        <v>#N/A</v>
      </c>
      <c r="BL184" s="40" t="e">
        <f t="shared" ca="1" si="19"/>
        <v>#N/A</v>
      </c>
      <c r="CN184" s="40" t="s">
        <v>875</v>
      </c>
    </row>
    <row r="185" spans="1:92" ht="15">
      <c r="A185" s="54" t="s">
        <v>360</v>
      </c>
      <c r="B185" s="46" t="s">
        <v>1089</v>
      </c>
      <c r="N185" s="102" t="s">
        <v>1923</v>
      </c>
      <c r="O185" s="113"/>
      <c r="P185" s="103"/>
      <c r="AD185" s="40">
        <f>ROW()</f>
        <v>185</v>
      </c>
      <c r="BB185" s="40" t="s">
        <v>1090</v>
      </c>
      <c r="BC185" s="40" t="s">
        <v>348</v>
      </c>
      <c r="BD185" s="41" t="b">
        <v>1</v>
      </c>
      <c r="BE185" s="40" t="str">
        <f t="shared" si="20"/>
        <v>2339029.00</v>
      </c>
      <c r="BF185" s="40" t="str">
        <f t="shared" si="21"/>
        <v>2339029.00</v>
      </c>
      <c r="BG185" s="40" t="b">
        <v>0</v>
      </c>
      <c r="BH185" s="40" t="b">
        <v>0</v>
      </c>
      <c r="BK185" s="40" t="e">
        <f t="shared" ca="1" si="18"/>
        <v>#N/A</v>
      </c>
      <c r="BL185" s="40" t="e">
        <f t="shared" ca="1" si="19"/>
        <v>#N/A</v>
      </c>
      <c r="CN185" s="40" t="s">
        <v>874</v>
      </c>
    </row>
    <row r="186" spans="1:92" ht="15">
      <c r="A186" s="54" t="s">
        <v>360</v>
      </c>
      <c r="AD186" s="40">
        <f>ROW()</f>
        <v>186</v>
      </c>
      <c r="BB186" s="40" t="s">
        <v>1091</v>
      </c>
      <c r="BC186" s="40" t="s">
        <v>458</v>
      </c>
      <c r="BD186" s="41" t="b">
        <v>0</v>
      </c>
      <c r="BE186" s="40" t="s">
        <v>1029</v>
      </c>
      <c r="BF186" s="40" t="s">
        <v>1029</v>
      </c>
      <c r="BG186" s="40" t="b">
        <v>0</v>
      </c>
      <c r="BH186" s="40" t="b">
        <v>0</v>
      </c>
      <c r="BK186" s="40" t="s">
        <v>460</v>
      </c>
      <c r="BL186" s="40" t="s">
        <v>460</v>
      </c>
      <c r="CN186" s="40" t="s">
        <v>873</v>
      </c>
    </row>
    <row r="187" spans="1:92" ht="15">
      <c r="A187" s="54" t="s">
        <v>360</v>
      </c>
      <c r="B187" s="46" t="s">
        <v>1092</v>
      </c>
      <c r="N187" s="107" t="s">
        <v>973</v>
      </c>
      <c r="O187" s="112"/>
      <c r="P187" s="108"/>
      <c r="AD187" s="40">
        <f>ROW()</f>
        <v>187</v>
      </c>
      <c r="BB187" s="40" t="s">
        <v>1094</v>
      </c>
      <c r="BC187" s="40" t="s">
        <v>458</v>
      </c>
      <c r="BD187" s="41" t="b">
        <v>0</v>
      </c>
      <c r="BE187" s="40" t="s">
        <v>1095</v>
      </c>
      <c r="BF187" s="40" t="s">
        <v>1095</v>
      </c>
      <c r="BG187" s="40" t="b">
        <v>0</v>
      </c>
      <c r="BH187" s="40" t="b">
        <v>0</v>
      </c>
      <c r="BK187" s="40" t="s">
        <v>460</v>
      </c>
      <c r="BL187" s="40" t="s">
        <v>460</v>
      </c>
      <c r="CN187" s="40" t="s">
        <v>872</v>
      </c>
    </row>
    <row r="188" spans="1:92" ht="15" hidden="1">
      <c r="A188" s="54" t="s">
        <v>360</v>
      </c>
      <c r="AD188" s="40">
        <f>ROW()</f>
        <v>188</v>
      </c>
      <c r="BB188" s="40" t="s">
        <v>1097</v>
      </c>
      <c r="BC188" s="40" t="s">
        <v>458</v>
      </c>
      <c r="BD188" s="41" t="b">
        <v>0</v>
      </c>
      <c r="BE188" s="40" t="s">
        <v>681</v>
      </c>
      <c r="BF188" s="40" t="s">
        <v>681</v>
      </c>
      <c r="BG188" s="40" t="b">
        <v>0</v>
      </c>
      <c r="BH188" s="40" t="b">
        <v>0</v>
      </c>
      <c r="BK188" s="40" t="s">
        <v>460</v>
      </c>
      <c r="BL188" s="40" t="s">
        <v>460</v>
      </c>
      <c r="CN188" s="40" t="s">
        <v>868</v>
      </c>
    </row>
    <row r="189" spans="1:92" ht="15" hidden="1">
      <c r="A189" s="54" t="s">
        <v>360</v>
      </c>
      <c r="B189" s="189" t="s">
        <v>835</v>
      </c>
      <c r="C189" s="190"/>
      <c r="D189" s="191"/>
      <c r="E189" s="125" t="s">
        <v>1098</v>
      </c>
      <c r="F189" s="125"/>
      <c r="G189" s="125"/>
      <c r="H189" s="125"/>
      <c r="I189" s="125"/>
      <c r="J189" s="125"/>
      <c r="K189" s="125" t="s">
        <v>1099</v>
      </c>
      <c r="L189" s="125"/>
      <c r="M189" s="125"/>
      <c r="N189" s="125"/>
      <c r="O189" s="125"/>
      <c r="P189" s="125"/>
      <c r="AD189" s="40">
        <f>ROW()</f>
        <v>189</v>
      </c>
      <c r="BB189" s="40" t="s">
        <v>1100</v>
      </c>
      <c r="BC189" s="40" t="s">
        <v>348</v>
      </c>
      <c r="BD189" s="41" t="b">
        <v>1</v>
      </c>
      <c r="BE189" s="40" t="str">
        <f>K283</f>
        <v>74.69</v>
      </c>
      <c r="BF189" s="40" t="str">
        <f>""&amp;K283</f>
        <v>74.69</v>
      </c>
      <c r="BG189" s="40" t="b">
        <v>0</v>
      </c>
      <c r="BH189" s="40" t="b">
        <v>0</v>
      </c>
      <c r="BK189" s="40" t="e">
        <f t="shared" ref="BK189:BK203" ca="1" si="22">_xlfn.FORMULATEXT(BE189)</f>
        <v>#N/A</v>
      </c>
      <c r="BL189" s="40" t="e">
        <f t="shared" ref="BL189:BL203" ca="1" si="23">_xlfn.FORMULATEXT(BE189)</f>
        <v>#N/A</v>
      </c>
      <c r="CN189" s="40" t="s">
        <v>867</v>
      </c>
    </row>
    <row r="190" spans="1:92" ht="15" hidden="1">
      <c r="A190" s="54" t="s">
        <v>360</v>
      </c>
      <c r="B190" s="192"/>
      <c r="C190" s="193"/>
      <c r="D190" s="194"/>
      <c r="E190" s="254" t="s">
        <v>915</v>
      </c>
      <c r="F190" s="254"/>
      <c r="G190" s="254"/>
      <c r="H190" s="254" t="s">
        <v>1101</v>
      </c>
      <c r="I190" s="254"/>
      <c r="J190" s="254"/>
      <c r="K190" s="254" t="s">
        <v>915</v>
      </c>
      <c r="L190" s="254"/>
      <c r="M190" s="254"/>
      <c r="N190" s="254" t="s">
        <v>1101</v>
      </c>
      <c r="O190" s="254"/>
      <c r="P190" s="254"/>
      <c r="AD190" s="40">
        <f>ROW()</f>
        <v>190</v>
      </c>
      <c r="BB190" s="40" t="s">
        <v>1102</v>
      </c>
      <c r="BC190" s="40" t="s">
        <v>348</v>
      </c>
      <c r="BD190" s="41" t="b">
        <v>1</v>
      </c>
      <c r="BE190" s="40" t="str">
        <f>K284</f>
        <v>0.00</v>
      </c>
      <c r="BF190" s="40" t="str">
        <f>""&amp;K284</f>
        <v>0.00</v>
      </c>
      <c r="BG190" s="40" t="b">
        <v>0</v>
      </c>
      <c r="BH190" s="40" t="b">
        <v>0</v>
      </c>
      <c r="BK190" s="40" t="e">
        <f t="shared" ca="1" si="22"/>
        <v>#N/A</v>
      </c>
      <c r="BL190" s="40" t="e">
        <f t="shared" ca="1" si="23"/>
        <v>#N/A</v>
      </c>
      <c r="CN190" s="40" t="s">
        <v>866</v>
      </c>
    </row>
    <row r="191" spans="1:92" ht="15" hidden="1">
      <c r="A191" s="54" t="s">
        <v>360</v>
      </c>
      <c r="B191" s="159"/>
      <c r="C191" s="160"/>
      <c r="D191" s="161"/>
      <c r="E191" s="163"/>
      <c r="F191" s="164"/>
      <c r="G191" s="165"/>
      <c r="H191" s="163"/>
      <c r="I191" s="164"/>
      <c r="J191" s="165"/>
      <c r="K191" s="163"/>
      <c r="L191" s="164"/>
      <c r="M191" s="165"/>
      <c r="N191" s="163"/>
      <c r="O191" s="164"/>
      <c r="P191" s="165"/>
      <c r="AD191" s="40">
        <f>ROW()</f>
        <v>191</v>
      </c>
      <c r="BB191" s="40" t="s">
        <v>1104</v>
      </c>
      <c r="BC191" s="40" t="s">
        <v>348</v>
      </c>
      <c r="BD191" s="41" t="b">
        <v>1</v>
      </c>
      <c r="BE191" s="40" t="str">
        <f>K285</f>
        <v>0.00</v>
      </c>
      <c r="BF191" s="40" t="str">
        <f>""&amp;K285</f>
        <v>0.00</v>
      </c>
      <c r="BG191" s="40" t="b">
        <v>0</v>
      </c>
      <c r="BH191" s="40" t="b">
        <v>0</v>
      </c>
      <c r="BK191" s="40" t="e">
        <f t="shared" ca="1" si="22"/>
        <v>#N/A</v>
      </c>
      <c r="BL191" s="40" t="e">
        <f t="shared" ca="1" si="23"/>
        <v>#N/A</v>
      </c>
      <c r="CN191" s="40" t="s">
        <v>865</v>
      </c>
    </row>
    <row r="192" spans="1:92" ht="15">
      <c r="A192" s="54" t="s">
        <v>360</v>
      </c>
      <c r="AD192" s="40">
        <f>ROW()</f>
        <v>192</v>
      </c>
      <c r="BB192" s="40" t="s">
        <v>1105</v>
      </c>
      <c r="BC192" s="40" t="s">
        <v>348</v>
      </c>
      <c r="BD192" s="41" t="b">
        <v>1</v>
      </c>
      <c r="BE192" s="40" t="str">
        <f t="shared" ref="BE192:BE203" si="24">K287</f>
        <v>0.00</v>
      </c>
      <c r="BF192" s="40" t="str">
        <f t="shared" ref="BF192:BF203" si="25">""&amp;K287</f>
        <v>0.00</v>
      </c>
      <c r="BG192" s="40" t="b">
        <v>0</v>
      </c>
      <c r="BH192" s="40" t="b">
        <v>0</v>
      </c>
      <c r="BK192" s="40" t="e">
        <f t="shared" ca="1" si="22"/>
        <v>#N/A</v>
      </c>
      <c r="BL192" s="40" t="e">
        <f t="shared" ca="1" si="23"/>
        <v>#N/A</v>
      </c>
      <c r="CN192" s="40" t="s">
        <v>831</v>
      </c>
    </row>
    <row r="193" spans="1:92" ht="15">
      <c r="B193" s="64" t="s">
        <v>1106</v>
      </c>
      <c r="AD193" s="40">
        <f>ROW()</f>
        <v>193</v>
      </c>
      <c r="BB193" s="40" t="s">
        <v>1107</v>
      </c>
      <c r="BC193" s="40" t="s">
        <v>348</v>
      </c>
      <c r="BD193" s="41" t="b">
        <v>1</v>
      </c>
      <c r="BE193" s="40" t="str">
        <f t="shared" si="24"/>
        <v>0.00</v>
      </c>
      <c r="BF193" s="40" t="str">
        <f t="shared" si="25"/>
        <v>0.00</v>
      </c>
      <c r="BG193" s="40" t="b">
        <v>0</v>
      </c>
      <c r="BH193" s="40" t="b">
        <v>0</v>
      </c>
      <c r="BK193" s="40" t="e">
        <f t="shared" ca="1" si="22"/>
        <v>#N/A</v>
      </c>
      <c r="BL193" s="40" t="e">
        <f t="shared" ca="1" si="23"/>
        <v>#N/A</v>
      </c>
      <c r="CN193" s="40" t="s">
        <v>827</v>
      </c>
    </row>
    <row r="194" spans="1:92" ht="15">
      <c r="AD194" s="40">
        <f>ROW()</f>
        <v>194</v>
      </c>
      <c r="BB194" s="40" t="s">
        <v>1108</v>
      </c>
      <c r="BC194" s="40" t="s">
        <v>348</v>
      </c>
      <c r="BD194" s="41" t="b">
        <v>1</v>
      </c>
      <c r="BE194" s="40" t="str">
        <f t="shared" si="24"/>
        <v>0.00</v>
      </c>
      <c r="BF194" s="40" t="str">
        <f t="shared" si="25"/>
        <v>0.00</v>
      </c>
      <c r="BG194" s="40" t="b">
        <v>0</v>
      </c>
      <c r="BH194" s="40" t="b">
        <v>0</v>
      </c>
      <c r="BK194" s="40" t="e">
        <f t="shared" ca="1" si="22"/>
        <v>#N/A</v>
      </c>
      <c r="BL194" s="40" t="e">
        <f t="shared" ca="1" si="23"/>
        <v>#N/A</v>
      </c>
      <c r="CN194" s="40" t="s">
        <v>826</v>
      </c>
    </row>
    <row r="195" spans="1:92" ht="15">
      <c r="B195" s="54"/>
      <c r="AA195" s="77">
        <v>1</v>
      </c>
      <c r="AB195" s="40">
        <f>IF(AC195="N",1,2)</f>
        <v>1</v>
      </c>
      <c r="AC195" s="40" t="s">
        <v>93</v>
      </c>
      <c r="AD195" s="40">
        <f>ROW()</f>
        <v>195</v>
      </c>
      <c r="BB195" s="40" t="s">
        <v>1110</v>
      </c>
      <c r="BC195" s="40" t="s">
        <v>348</v>
      </c>
      <c r="BD195" s="41" t="b">
        <v>1</v>
      </c>
      <c r="BE195" s="40" t="str">
        <f t="shared" si="24"/>
        <v>0.00</v>
      </c>
      <c r="BF195" s="40" t="str">
        <f t="shared" si="25"/>
        <v>0.00</v>
      </c>
      <c r="BG195" s="40" t="b">
        <v>0</v>
      </c>
      <c r="BH195" s="40" t="b">
        <v>0</v>
      </c>
      <c r="BK195" s="40" t="e">
        <f t="shared" ca="1" si="22"/>
        <v>#N/A</v>
      </c>
      <c r="BL195" s="40" t="e">
        <f t="shared" ca="1" si="23"/>
        <v>#N/A</v>
      </c>
      <c r="CN195" s="40" t="s">
        <v>825</v>
      </c>
    </row>
    <row r="196" spans="1:92" ht="15">
      <c r="A196" s="54" t="s">
        <v>360</v>
      </c>
      <c r="AD196" s="40">
        <f>ROW()</f>
        <v>196</v>
      </c>
      <c r="BB196" s="40" t="s">
        <v>1112</v>
      </c>
      <c r="BC196" s="40" t="s">
        <v>348</v>
      </c>
      <c r="BD196" s="41" t="b">
        <v>1</v>
      </c>
      <c r="BE196" s="40" t="str">
        <f t="shared" si="24"/>
        <v>0.00</v>
      </c>
      <c r="BF196" s="40" t="str">
        <f t="shared" si="25"/>
        <v>0.00</v>
      </c>
      <c r="BG196" s="40" t="b">
        <v>0</v>
      </c>
      <c r="BH196" s="40" t="b">
        <v>0</v>
      </c>
      <c r="BK196" s="40" t="e">
        <f t="shared" ca="1" si="22"/>
        <v>#N/A</v>
      </c>
      <c r="BL196" s="40" t="e">
        <f t="shared" ca="1" si="23"/>
        <v>#N/A</v>
      </c>
      <c r="CN196" s="40" t="s">
        <v>824</v>
      </c>
    </row>
    <row r="197" spans="1:92" ht="15">
      <c r="A197" s="54" t="s">
        <v>360</v>
      </c>
      <c r="B197" s="54" t="s">
        <v>1113</v>
      </c>
      <c r="N197" s="93"/>
      <c r="O197" s="94"/>
      <c r="P197" s="95"/>
      <c r="AD197" s="40">
        <f>ROW()</f>
        <v>197</v>
      </c>
      <c r="BB197" s="40" t="s">
        <v>1114</v>
      </c>
      <c r="BC197" s="40" t="s">
        <v>348</v>
      </c>
      <c r="BD197" s="41" t="b">
        <v>1</v>
      </c>
      <c r="BE197" s="40" t="str">
        <f t="shared" si="24"/>
        <v>0.00</v>
      </c>
      <c r="BF197" s="40" t="str">
        <f t="shared" si="25"/>
        <v>0.00</v>
      </c>
      <c r="BG197" s="40" t="b">
        <v>0</v>
      </c>
      <c r="BH197" s="40" t="b">
        <v>0</v>
      </c>
      <c r="BK197" s="40" t="e">
        <f t="shared" ca="1" si="22"/>
        <v>#N/A</v>
      </c>
      <c r="BL197" s="40" t="e">
        <f t="shared" ca="1" si="23"/>
        <v>#N/A</v>
      </c>
      <c r="CN197" s="40" t="s">
        <v>821</v>
      </c>
    </row>
    <row r="198" spans="1:92" ht="15">
      <c r="AD198" s="40">
        <f>ROW()</f>
        <v>198</v>
      </c>
      <c r="BB198" s="40" t="s">
        <v>1115</v>
      </c>
      <c r="BC198" s="40" t="s">
        <v>348</v>
      </c>
      <c r="BD198" s="41" t="b">
        <v>1</v>
      </c>
      <c r="BE198" s="40" t="str">
        <f t="shared" si="24"/>
        <v>0.00</v>
      </c>
      <c r="BF198" s="40" t="str">
        <f t="shared" si="25"/>
        <v>0.00</v>
      </c>
      <c r="BG198" s="40" t="b">
        <v>0</v>
      </c>
      <c r="BH198" s="40" t="b">
        <v>0</v>
      </c>
      <c r="BK198" s="40" t="e">
        <f t="shared" ca="1" si="22"/>
        <v>#N/A</v>
      </c>
      <c r="BL198" s="40" t="e">
        <f t="shared" ca="1" si="23"/>
        <v>#N/A</v>
      </c>
      <c r="CN198" s="40" t="s">
        <v>820</v>
      </c>
    </row>
    <row r="199" spans="1:92" ht="15">
      <c r="B199" s="61" t="s">
        <v>1116</v>
      </c>
      <c r="AD199" s="40">
        <f>ROW()</f>
        <v>199</v>
      </c>
      <c r="BB199" s="40" t="s">
        <v>1117</v>
      </c>
      <c r="BC199" s="40" t="s">
        <v>348</v>
      </c>
      <c r="BD199" s="41" t="b">
        <v>1</v>
      </c>
      <c r="BE199" s="40" t="str">
        <f t="shared" si="24"/>
        <v>0.00</v>
      </c>
      <c r="BF199" s="40" t="str">
        <f t="shared" si="25"/>
        <v>0.00</v>
      </c>
      <c r="BG199" s="40" t="b">
        <v>0</v>
      </c>
      <c r="BH199" s="40" t="b">
        <v>0</v>
      </c>
      <c r="BK199" s="40" t="e">
        <f t="shared" ca="1" si="22"/>
        <v>#N/A</v>
      </c>
      <c r="BL199" s="40" t="e">
        <f t="shared" ca="1" si="23"/>
        <v>#N/A</v>
      </c>
      <c r="CN199" s="40" t="s">
        <v>819</v>
      </c>
    </row>
    <row r="200" spans="1:92" ht="15">
      <c r="AD200" s="40">
        <f>ROW()</f>
        <v>200</v>
      </c>
      <c r="BB200" s="40" t="s">
        <v>1118</v>
      </c>
      <c r="BC200" s="40" t="s">
        <v>348</v>
      </c>
      <c r="BD200" s="41" t="b">
        <v>1</v>
      </c>
      <c r="BE200" s="40" t="str">
        <f t="shared" si="24"/>
        <v>0.00</v>
      </c>
      <c r="BF200" s="40" t="str">
        <f t="shared" si="25"/>
        <v>0.00</v>
      </c>
      <c r="BG200" s="40" t="b">
        <v>0</v>
      </c>
      <c r="BH200" s="40" t="b">
        <v>0</v>
      </c>
      <c r="BK200" s="40" t="e">
        <f t="shared" ca="1" si="22"/>
        <v>#N/A</v>
      </c>
      <c r="BL200" s="40" t="e">
        <f t="shared" ca="1" si="23"/>
        <v>#N/A</v>
      </c>
      <c r="CN200" s="40" t="s">
        <v>818</v>
      </c>
    </row>
    <row r="201" spans="1:92" ht="15">
      <c r="B201" s="44" t="s">
        <v>1119</v>
      </c>
      <c r="AD201" s="40">
        <f>ROW()</f>
        <v>201</v>
      </c>
      <c r="BB201" s="40" t="s">
        <v>1120</v>
      </c>
      <c r="BC201" s="40" t="s">
        <v>348</v>
      </c>
      <c r="BD201" s="41" t="b">
        <v>1</v>
      </c>
      <c r="BE201" s="40" t="str">
        <f t="shared" si="24"/>
        <v>0.00</v>
      </c>
      <c r="BF201" s="40" t="str">
        <f t="shared" si="25"/>
        <v>0.00</v>
      </c>
      <c r="BG201" s="40" t="b">
        <v>0</v>
      </c>
      <c r="BH201" s="40" t="b">
        <v>0</v>
      </c>
      <c r="BK201" s="40" t="e">
        <f t="shared" ca="1" si="22"/>
        <v>#N/A</v>
      </c>
      <c r="BL201" s="40" t="e">
        <f t="shared" ca="1" si="23"/>
        <v>#N/A</v>
      </c>
      <c r="CN201" s="40" t="s">
        <v>1840</v>
      </c>
    </row>
    <row r="202" spans="1:92" ht="15">
      <c r="AD202" s="40">
        <f>ROW()</f>
        <v>202</v>
      </c>
      <c r="BB202" s="40" t="s">
        <v>1121</v>
      </c>
      <c r="BC202" s="40" t="s">
        <v>348</v>
      </c>
      <c r="BD202" s="41" t="b">
        <v>1</v>
      </c>
      <c r="BE202" s="40" t="str">
        <f t="shared" si="24"/>
        <v>0.00</v>
      </c>
      <c r="BF202" s="40" t="str">
        <f t="shared" si="25"/>
        <v>0.00</v>
      </c>
      <c r="BG202" s="40" t="b">
        <v>0</v>
      </c>
      <c r="BH202" s="40" t="b">
        <v>0</v>
      </c>
      <c r="BK202" s="40" t="e">
        <f t="shared" ca="1" si="22"/>
        <v>#N/A</v>
      </c>
      <c r="BL202" s="40" t="e">
        <f t="shared" ca="1" si="23"/>
        <v>#N/A</v>
      </c>
      <c r="CN202" s="40" t="s">
        <v>1838</v>
      </c>
    </row>
    <row r="203" spans="1:92" ht="15">
      <c r="B203" s="54" t="s">
        <v>1122</v>
      </c>
      <c r="N203" s="107" t="s">
        <v>973</v>
      </c>
      <c r="O203" s="112"/>
      <c r="P203" s="108"/>
      <c r="AD203" s="40">
        <f>ROW()</f>
        <v>203</v>
      </c>
      <c r="BB203" s="40" t="s">
        <v>1124</v>
      </c>
      <c r="BC203" s="40" t="s">
        <v>348</v>
      </c>
      <c r="BD203" s="41" t="b">
        <v>1</v>
      </c>
      <c r="BE203" s="40" t="str">
        <f t="shared" si="24"/>
        <v>74.69</v>
      </c>
      <c r="BF203" s="40" t="str">
        <f t="shared" si="25"/>
        <v>74.69</v>
      </c>
      <c r="BG203" s="40" t="b">
        <v>0</v>
      </c>
      <c r="BH203" s="40" t="b">
        <v>0</v>
      </c>
      <c r="BK203" s="40" t="e">
        <f t="shared" ca="1" si="22"/>
        <v>#N/A</v>
      </c>
      <c r="BL203" s="40" t="e">
        <f t="shared" ca="1" si="23"/>
        <v>#N/A</v>
      </c>
      <c r="CN203" s="40" t="s">
        <v>1836</v>
      </c>
    </row>
    <row r="204" spans="1:92" ht="15" hidden="1">
      <c r="A204" s="54" t="s">
        <v>360</v>
      </c>
      <c r="AD204" s="40">
        <f>ROW()</f>
        <v>204</v>
      </c>
      <c r="BB204" s="40" t="s">
        <v>1126</v>
      </c>
      <c r="BC204" s="40" t="s">
        <v>458</v>
      </c>
      <c r="BD204" s="41" t="b">
        <v>0</v>
      </c>
      <c r="BE204" s="40" t="s">
        <v>1029</v>
      </c>
      <c r="BF204" s="40" t="s">
        <v>1029</v>
      </c>
      <c r="BG204" s="40" t="b">
        <v>0</v>
      </c>
      <c r="BH204" s="40" t="b">
        <v>0</v>
      </c>
      <c r="BK204" s="40" t="s">
        <v>460</v>
      </c>
      <c r="BL204" s="40" t="s">
        <v>460</v>
      </c>
      <c r="CN204" s="40" t="s">
        <v>1832</v>
      </c>
    </row>
    <row r="205" spans="1:92" ht="28.5" hidden="1" customHeight="1">
      <c r="A205" s="54" t="s">
        <v>360</v>
      </c>
      <c r="B205" s="126" t="s">
        <v>1127</v>
      </c>
      <c r="C205" s="126"/>
      <c r="D205" s="126"/>
      <c r="E205" s="126"/>
      <c r="F205" s="126"/>
      <c r="G205" s="126" t="s">
        <v>1128</v>
      </c>
      <c r="H205" s="126"/>
      <c r="I205" s="126"/>
      <c r="J205" s="126" t="s">
        <v>1129</v>
      </c>
      <c r="K205" s="126"/>
      <c r="L205" s="126"/>
      <c r="M205" s="124" t="s">
        <v>1130</v>
      </c>
      <c r="N205" s="124"/>
      <c r="O205" s="124"/>
      <c r="P205" s="124"/>
      <c r="AD205" s="40">
        <f>ROW()</f>
        <v>205</v>
      </c>
      <c r="BB205" s="40" t="s">
        <v>1131</v>
      </c>
      <c r="BC205" s="40" t="s">
        <v>458</v>
      </c>
      <c r="BD205" s="41" t="b">
        <v>0</v>
      </c>
      <c r="BE205" s="40" t="s">
        <v>915</v>
      </c>
      <c r="BF205" s="40" t="s">
        <v>915</v>
      </c>
      <c r="BG205" s="40" t="b">
        <v>0</v>
      </c>
      <c r="BH205" s="40" t="b">
        <v>0</v>
      </c>
      <c r="BK205" s="40" t="s">
        <v>460</v>
      </c>
      <c r="BL205" s="40" t="s">
        <v>460</v>
      </c>
      <c r="CN205" s="40" t="s">
        <v>1830</v>
      </c>
    </row>
    <row r="206" spans="1:92" ht="15" hidden="1">
      <c r="A206" s="54" t="s">
        <v>360</v>
      </c>
      <c r="B206" s="159"/>
      <c r="C206" s="160"/>
      <c r="D206" s="160"/>
      <c r="E206" s="160"/>
      <c r="F206" s="161"/>
      <c r="G206" s="163"/>
      <c r="H206" s="164"/>
      <c r="I206" s="165"/>
      <c r="J206" s="163"/>
      <c r="K206" s="164"/>
      <c r="L206" s="165"/>
      <c r="M206" s="114"/>
      <c r="N206" s="166"/>
      <c r="O206" s="166"/>
      <c r="P206" s="115"/>
      <c r="AD206" s="40">
        <f>ROW()</f>
        <v>206</v>
      </c>
      <c r="BB206" s="40" t="s">
        <v>1133</v>
      </c>
      <c r="BC206" s="40" t="s">
        <v>458</v>
      </c>
      <c r="BD206" s="41" t="b">
        <v>0</v>
      </c>
      <c r="BE206" s="40" t="s">
        <v>1134</v>
      </c>
      <c r="BF206" s="40" t="s">
        <v>1134</v>
      </c>
      <c r="BG206" s="40" t="b">
        <v>0</v>
      </c>
      <c r="BH206" s="40" t="b">
        <v>0</v>
      </c>
      <c r="BK206" s="40" t="s">
        <v>460</v>
      </c>
      <c r="BL206" s="40" t="s">
        <v>460</v>
      </c>
      <c r="CN206" s="40" t="s">
        <v>1828</v>
      </c>
    </row>
    <row r="207" spans="1:92" ht="15" hidden="1">
      <c r="A207" s="54" t="s">
        <v>360</v>
      </c>
      <c r="B207" s="168" t="s">
        <v>920</v>
      </c>
      <c r="C207" s="168"/>
      <c r="D207" s="168"/>
      <c r="E207" s="168"/>
      <c r="F207" s="168"/>
      <c r="G207" s="114" t="str">
        <f>TEXT(SUMPRODUCT((G206:G206)*1),"0.00")</f>
        <v>0.00</v>
      </c>
      <c r="H207" s="166"/>
      <c r="I207" s="115"/>
      <c r="J207" s="114" t="str">
        <f>TEXT(SUMPRODUCT((J206:J206)*1),"0.00")</f>
        <v>0.00</v>
      </c>
      <c r="K207" s="166"/>
      <c r="L207" s="115"/>
      <c r="M207" s="114" t="str">
        <f>TEXT(SUMPRODUCT((M206:M206)*1),"0.00")</f>
        <v>0.00</v>
      </c>
      <c r="N207" s="166"/>
      <c r="O207" s="166"/>
      <c r="P207" s="115"/>
      <c r="AD207" s="40">
        <f>ROW()</f>
        <v>207</v>
      </c>
      <c r="BB207" s="40" t="s">
        <v>1135</v>
      </c>
      <c r="BC207" s="40" t="s">
        <v>348</v>
      </c>
      <c r="BD207" s="41" t="b">
        <v>1</v>
      </c>
      <c r="BE207" s="40" t="str">
        <f>M283</f>
        <v>0</v>
      </c>
      <c r="BF207" s="40" t="str">
        <f>""&amp;M283</f>
        <v>0</v>
      </c>
      <c r="BG207" s="40" t="b">
        <v>1</v>
      </c>
      <c r="BH207" s="40" t="b">
        <v>0</v>
      </c>
      <c r="BK207" s="40" t="e">
        <f t="shared" ref="BK207:BK221" ca="1" si="26">_xlfn.FORMULATEXT(BE207)</f>
        <v>#N/A</v>
      </c>
      <c r="BL207" s="40" t="e">
        <f t="shared" ref="BL207:BL221" ca="1" si="27">_xlfn.FORMULATEXT(BE207)</f>
        <v>#N/A</v>
      </c>
      <c r="CN207" s="40" t="s">
        <v>1826</v>
      </c>
    </row>
    <row r="208" spans="1:92" ht="12.6" hidden="1" customHeight="1">
      <c r="A208" s="54" t="s">
        <v>360</v>
      </c>
      <c r="AD208" s="40">
        <f>ROW()</f>
        <v>208</v>
      </c>
      <c r="BB208" s="40" t="s">
        <v>1136</v>
      </c>
      <c r="BC208" s="40" t="s">
        <v>348</v>
      </c>
      <c r="BD208" s="41" t="b">
        <v>1</v>
      </c>
      <c r="BE208" s="40" t="str">
        <f>M284</f>
        <v>0</v>
      </c>
      <c r="BF208" s="40" t="str">
        <f>""&amp;M284</f>
        <v>0</v>
      </c>
      <c r="BG208" s="40" t="b">
        <v>1</v>
      </c>
      <c r="BH208" s="40" t="b">
        <v>0</v>
      </c>
      <c r="BK208" s="40" t="e">
        <f t="shared" ca="1" si="26"/>
        <v>#N/A</v>
      </c>
      <c r="BL208" s="40" t="e">
        <f t="shared" ca="1" si="27"/>
        <v>#N/A</v>
      </c>
      <c r="CN208" s="40" t="s">
        <v>1820</v>
      </c>
    </row>
    <row r="209" spans="1:92" ht="29.45" hidden="1" customHeight="1">
      <c r="A209" s="54" t="s">
        <v>360</v>
      </c>
      <c r="B209" s="126" t="s">
        <v>1127</v>
      </c>
      <c r="C209" s="126"/>
      <c r="D209" s="126"/>
      <c r="E209" s="126"/>
      <c r="F209" s="126"/>
      <c r="G209" s="175" t="s">
        <v>1137</v>
      </c>
      <c r="H209" s="175"/>
      <c r="I209" s="175"/>
      <c r="J209" s="126" t="s">
        <v>935</v>
      </c>
      <c r="K209" s="126"/>
      <c r="L209" s="126"/>
      <c r="M209" s="126" t="s">
        <v>1002</v>
      </c>
      <c r="N209" s="126"/>
      <c r="O209" s="126"/>
      <c r="P209" s="167" t="s">
        <v>1138</v>
      </c>
      <c r="Q209" s="167"/>
      <c r="R209" s="167"/>
      <c r="AD209" s="40">
        <f>ROW()</f>
        <v>209</v>
      </c>
      <c r="BB209" s="40" t="s">
        <v>1139</v>
      </c>
      <c r="BC209" s="40" t="s">
        <v>348</v>
      </c>
      <c r="BD209" s="41" t="b">
        <v>1</v>
      </c>
      <c r="BE209" s="40" t="str">
        <f>M285</f>
        <v>0</v>
      </c>
      <c r="BF209" s="40" t="str">
        <f>""&amp;M285</f>
        <v>0</v>
      </c>
      <c r="BG209" s="40" t="b">
        <v>1</v>
      </c>
      <c r="BH209" s="40" t="b">
        <v>0</v>
      </c>
      <c r="BK209" s="40" t="e">
        <f t="shared" ca="1" si="26"/>
        <v>#N/A</v>
      </c>
      <c r="BL209" s="40" t="e">
        <f t="shared" ca="1" si="27"/>
        <v>#N/A</v>
      </c>
      <c r="CN209" s="40" t="s">
        <v>1816</v>
      </c>
    </row>
    <row r="210" spans="1:92" ht="15" hidden="1">
      <c r="A210" s="54" t="s">
        <v>360</v>
      </c>
      <c r="B210" s="159"/>
      <c r="C210" s="160"/>
      <c r="D210" s="160"/>
      <c r="E210" s="160"/>
      <c r="F210" s="161"/>
      <c r="G210" s="163"/>
      <c r="H210" s="164"/>
      <c r="I210" s="165"/>
      <c r="J210" s="163"/>
      <c r="K210" s="164"/>
      <c r="L210" s="165"/>
      <c r="M210" s="163"/>
      <c r="N210" s="164"/>
      <c r="O210" s="165"/>
      <c r="P210" s="114"/>
      <c r="Q210" s="166"/>
      <c r="R210" s="115"/>
      <c r="AD210" s="40">
        <f>ROW()</f>
        <v>210</v>
      </c>
      <c r="BB210" s="40" t="s">
        <v>1142</v>
      </c>
      <c r="BC210" s="40" t="s">
        <v>348</v>
      </c>
      <c r="BD210" s="41" t="b">
        <v>1</v>
      </c>
      <c r="BE210" s="40" t="str">
        <f t="shared" ref="BE210:BE221" si="28">M287</f>
        <v>0</v>
      </c>
      <c r="BF210" s="40" t="str">
        <f t="shared" ref="BF210:BF221" si="29">""&amp;M287</f>
        <v>0</v>
      </c>
      <c r="BG210" s="40" t="b">
        <v>1</v>
      </c>
      <c r="BH210" s="40" t="b">
        <v>0</v>
      </c>
      <c r="BK210" s="40" t="e">
        <f t="shared" ca="1" si="26"/>
        <v>#N/A</v>
      </c>
      <c r="BL210" s="40" t="e">
        <f t="shared" ca="1" si="27"/>
        <v>#N/A</v>
      </c>
      <c r="CN210" s="40" t="s">
        <v>587</v>
      </c>
    </row>
    <row r="211" spans="1:92" ht="15" hidden="1">
      <c r="A211" s="54" t="s">
        <v>360</v>
      </c>
      <c r="B211" s="162" t="s">
        <v>920</v>
      </c>
      <c r="C211" s="162"/>
      <c r="D211" s="162"/>
      <c r="E211" s="162"/>
      <c r="F211" s="162"/>
      <c r="G211" s="114" t="str">
        <f>TEXT(SUMPRODUCT((G210:G210)*1),"0.00")</f>
        <v>0.00</v>
      </c>
      <c r="H211" s="166"/>
      <c r="I211" s="115"/>
      <c r="J211" s="114" t="str">
        <f>TEXT(SUMPRODUCT((J210:J210)*1),"0.00")</f>
        <v>0.00</v>
      </c>
      <c r="K211" s="166"/>
      <c r="L211" s="115"/>
      <c r="M211" s="114" t="str">
        <f>TEXT(SUMPRODUCT((M210:M210)*1),"0.00")</f>
        <v>0.00</v>
      </c>
      <c r="N211" s="166"/>
      <c r="O211" s="115"/>
      <c r="P211" s="114" t="str">
        <f>TEXT(SUMPRODUCT((P210:P210)*1),"0.00")</f>
        <v>0.00</v>
      </c>
      <c r="Q211" s="166"/>
      <c r="R211" s="115"/>
      <c r="AD211" s="40">
        <f>ROW()</f>
        <v>211</v>
      </c>
      <c r="BB211" s="40" t="s">
        <v>1143</v>
      </c>
      <c r="BC211" s="40" t="s">
        <v>348</v>
      </c>
      <c r="BD211" s="41" t="b">
        <v>1</v>
      </c>
      <c r="BE211" s="40" t="str">
        <f t="shared" si="28"/>
        <v>0</v>
      </c>
      <c r="BF211" s="40" t="str">
        <f t="shared" si="29"/>
        <v>0</v>
      </c>
      <c r="BG211" s="40" t="b">
        <v>1</v>
      </c>
      <c r="BH211" s="40" t="b">
        <v>0</v>
      </c>
      <c r="BK211" s="40" t="e">
        <f t="shared" ca="1" si="26"/>
        <v>#N/A</v>
      </c>
      <c r="BL211" s="40" t="e">
        <f t="shared" ca="1" si="27"/>
        <v>#N/A</v>
      </c>
      <c r="CN211" s="40" t="s">
        <v>1568</v>
      </c>
    </row>
    <row r="212" spans="1:92" ht="17.100000000000001" customHeight="1">
      <c r="AD212" s="40">
        <f>ROW()</f>
        <v>212</v>
      </c>
      <c r="BB212" s="40" t="s">
        <v>1144</v>
      </c>
      <c r="BC212" s="40" t="s">
        <v>348</v>
      </c>
      <c r="BD212" s="41" t="b">
        <v>1</v>
      </c>
      <c r="BE212" s="40" t="str">
        <f t="shared" si="28"/>
        <v>0</v>
      </c>
      <c r="BF212" s="40" t="str">
        <f t="shared" si="29"/>
        <v>0</v>
      </c>
      <c r="BG212" s="40" t="b">
        <v>1</v>
      </c>
      <c r="BH212" s="40" t="b">
        <v>0</v>
      </c>
      <c r="BK212" s="40" t="e">
        <f t="shared" ca="1" si="26"/>
        <v>#N/A</v>
      </c>
      <c r="BL212" s="40" t="e">
        <f t="shared" ca="1" si="27"/>
        <v>#N/A</v>
      </c>
      <c r="CN212" s="40" t="s">
        <v>1478</v>
      </c>
    </row>
    <row r="213" spans="1:92" ht="15">
      <c r="B213" s="44" t="s">
        <v>1145</v>
      </c>
      <c r="AD213" s="40">
        <f>ROW()</f>
        <v>213</v>
      </c>
      <c r="BB213" s="40" t="s">
        <v>1146</v>
      </c>
      <c r="BC213" s="40" t="s">
        <v>348</v>
      </c>
      <c r="BD213" s="41" t="b">
        <v>1</v>
      </c>
      <c r="BE213" s="40" t="str">
        <f t="shared" si="28"/>
        <v>0</v>
      </c>
      <c r="BF213" s="40" t="str">
        <f t="shared" si="29"/>
        <v>0</v>
      </c>
      <c r="BG213" s="40" t="b">
        <v>1</v>
      </c>
      <c r="BH213" s="40" t="b">
        <v>0</v>
      </c>
      <c r="BK213" s="40" t="e">
        <f t="shared" ca="1" si="26"/>
        <v>#N/A</v>
      </c>
      <c r="BL213" s="40" t="e">
        <f t="shared" ca="1" si="27"/>
        <v>#N/A</v>
      </c>
      <c r="CN213" s="40" t="s">
        <v>1439</v>
      </c>
    </row>
    <row r="214" spans="1:92" ht="15">
      <c r="AD214" s="40">
        <f>ROW()</f>
        <v>214</v>
      </c>
      <c r="BB214" s="40" t="s">
        <v>1147</v>
      </c>
      <c r="BC214" s="40" t="s">
        <v>348</v>
      </c>
      <c r="BD214" s="41" t="b">
        <v>1</v>
      </c>
      <c r="BE214" s="40" t="str">
        <f t="shared" si="28"/>
        <v>0</v>
      </c>
      <c r="BF214" s="40" t="str">
        <f t="shared" si="29"/>
        <v>0</v>
      </c>
      <c r="BG214" s="40" t="b">
        <v>1</v>
      </c>
      <c r="BH214" s="40" t="b">
        <v>0</v>
      </c>
      <c r="BK214" s="40" t="e">
        <f t="shared" ca="1" si="26"/>
        <v>#N/A</v>
      </c>
      <c r="BL214" s="40" t="e">
        <f t="shared" ca="1" si="27"/>
        <v>#N/A</v>
      </c>
      <c r="CN214" s="40" t="s">
        <v>1415</v>
      </c>
    </row>
    <row r="215" spans="1:92" ht="15">
      <c r="B215" s="40" t="s">
        <v>1122</v>
      </c>
      <c r="N215" s="114" t="s">
        <v>973</v>
      </c>
      <c r="O215" s="166"/>
      <c r="P215" s="115"/>
      <c r="AD215" s="40">
        <f>ROW()</f>
        <v>215</v>
      </c>
      <c r="BB215" s="40" t="s">
        <v>1149</v>
      </c>
      <c r="BC215" s="40" t="s">
        <v>348</v>
      </c>
      <c r="BD215" s="41" t="b">
        <v>1</v>
      </c>
      <c r="BE215" s="40" t="str">
        <f t="shared" si="28"/>
        <v>0</v>
      </c>
      <c r="BF215" s="40" t="str">
        <f t="shared" si="29"/>
        <v>0</v>
      </c>
      <c r="BG215" s="40" t="b">
        <v>1</v>
      </c>
      <c r="BH215" s="40" t="b">
        <v>0</v>
      </c>
      <c r="BK215" s="40" t="e">
        <f t="shared" ca="1" si="26"/>
        <v>#N/A</v>
      </c>
      <c r="BL215" s="40" t="e">
        <f t="shared" ca="1" si="27"/>
        <v>#N/A</v>
      </c>
      <c r="CN215" s="40" t="s">
        <v>1093</v>
      </c>
    </row>
    <row r="216" spans="1:92" ht="15" hidden="1">
      <c r="A216" s="54" t="s">
        <v>360</v>
      </c>
      <c r="AD216" s="40">
        <f>ROW()</f>
        <v>216</v>
      </c>
      <c r="BB216" s="40" t="s">
        <v>1151</v>
      </c>
      <c r="BC216" s="40" t="s">
        <v>348</v>
      </c>
      <c r="BD216" s="41" t="b">
        <v>1</v>
      </c>
      <c r="BE216" s="40" t="str">
        <f t="shared" si="28"/>
        <v>0</v>
      </c>
      <c r="BF216" s="40" t="str">
        <f t="shared" si="29"/>
        <v>0</v>
      </c>
      <c r="BG216" s="40" t="b">
        <v>1</v>
      </c>
      <c r="BH216" s="40" t="b">
        <v>0</v>
      </c>
      <c r="BK216" s="40" t="e">
        <f t="shared" ca="1" si="26"/>
        <v>#N/A</v>
      </c>
      <c r="BL216" s="40" t="e">
        <f t="shared" ca="1" si="27"/>
        <v>#N/A</v>
      </c>
      <c r="CN216" s="40" t="s">
        <v>909</v>
      </c>
    </row>
    <row r="217" spans="1:92" ht="30.6" hidden="1" customHeight="1">
      <c r="A217" s="54" t="s">
        <v>360</v>
      </c>
      <c r="B217" s="126" t="s">
        <v>1152</v>
      </c>
      <c r="C217" s="126"/>
      <c r="D217" s="126"/>
      <c r="E217" s="126"/>
      <c r="F217" s="126"/>
      <c r="G217" s="126" t="s">
        <v>1128</v>
      </c>
      <c r="H217" s="126"/>
      <c r="I217" s="126"/>
      <c r="J217" s="126" t="s">
        <v>1129</v>
      </c>
      <c r="K217" s="126"/>
      <c r="L217" s="126"/>
      <c r="M217" s="124" t="s">
        <v>1130</v>
      </c>
      <c r="N217" s="124"/>
      <c r="O217" s="124"/>
      <c r="P217" s="124"/>
      <c r="AD217" s="40">
        <f>ROW()</f>
        <v>217</v>
      </c>
      <c r="BB217" s="40" t="s">
        <v>1153</v>
      </c>
      <c r="BC217" s="40" t="s">
        <v>348</v>
      </c>
      <c r="BD217" s="41" t="b">
        <v>1</v>
      </c>
      <c r="BE217" s="40" t="str">
        <f t="shared" si="28"/>
        <v>0</v>
      </c>
      <c r="BF217" s="40" t="str">
        <f t="shared" si="29"/>
        <v>0</v>
      </c>
      <c r="BG217" s="40" t="b">
        <v>1</v>
      </c>
      <c r="BH217" s="40" t="b">
        <v>0</v>
      </c>
      <c r="BK217" s="40" t="e">
        <f t="shared" ca="1" si="26"/>
        <v>#N/A</v>
      </c>
      <c r="BL217" s="40" t="e">
        <f t="shared" ca="1" si="27"/>
        <v>#N/A</v>
      </c>
      <c r="CN217" s="40" t="s">
        <v>772</v>
      </c>
    </row>
    <row r="218" spans="1:92" ht="15" hidden="1">
      <c r="A218" s="54" t="s">
        <v>360</v>
      </c>
      <c r="B218" s="159"/>
      <c r="C218" s="160"/>
      <c r="D218" s="160"/>
      <c r="E218" s="160"/>
      <c r="F218" s="161"/>
      <c r="G218" s="163"/>
      <c r="H218" s="164"/>
      <c r="I218" s="165"/>
      <c r="J218" s="163"/>
      <c r="K218" s="164"/>
      <c r="L218" s="165"/>
      <c r="M218" s="114"/>
      <c r="N218" s="166"/>
      <c r="O218" s="166"/>
      <c r="P218" s="115"/>
      <c r="AD218" s="40">
        <f>ROW()</f>
        <v>218</v>
      </c>
      <c r="BB218" s="40" t="s">
        <v>1155</v>
      </c>
      <c r="BC218" s="40" t="s">
        <v>348</v>
      </c>
      <c r="BD218" s="41" t="b">
        <v>1</v>
      </c>
      <c r="BE218" s="40" t="str">
        <f t="shared" si="28"/>
        <v>0</v>
      </c>
      <c r="BF218" s="40" t="str">
        <f t="shared" si="29"/>
        <v>0</v>
      </c>
      <c r="BG218" s="40" t="b">
        <v>1</v>
      </c>
      <c r="BH218" s="40" t="b">
        <v>0</v>
      </c>
      <c r="BK218" s="40" t="e">
        <f t="shared" ca="1" si="26"/>
        <v>#N/A</v>
      </c>
      <c r="BL218" s="40" t="e">
        <f t="shared" ca="1" si="27"/>
        <v>#N/A</v>
      </c>
      <c r="CN218" s="40" t="s">
        <v>746</v>
      </c>
    </row>
    <row r="219" spans="1:92" ht="15" hidden="1">
      <c r="A219" s="54" t="s">
        <v>360</v>
      </c>
      <c r="B219" s="168" t="s">
        <v>920</v>
      </c>
      <c r="C219" s="168"/>
      <c r="D219" s="168"/>
      <c r="E219" s="168"/>
      <c r="F219" s="168"/>
      <c r="G219" s="114" t="str">
        <f>TEXT(SUMPRODUCT((G218:G218)*1),"0.00")</f>
        <v>0.00</v>
      </c>
      <c r="H219" s="166"/>
      <c r="I219" s="115"/>
      <c r="J219" s="114" t="str">
        <f>TEXT(SUMPRODUCT((J218:J218)*1),"0.00")</f>
        <v>0.00</v>
      </c>
      <c r="K219" s="166"/>
      <c r="L219" s="115"/>
      <c r="M219" s="114" t="str">
        <f>TEXT(SUMPRODUCT((M218:M218)*1),"0.00")</f>
        <v>0.00</v>
      </c>
      <c r="N219" s="166"/>
      <c r="O219" s="166"/>
      <c r="P219" s="115"/>
      <c r="AD219" s="40">
        <f>ROW()</f>
        <v>219</v>
      </c>
      <c r="BB219" s="40" t="s">
        <v>1156</v>
      </c>
      <c r="BC219" s="40" t="s">
        <v>348</v>
      </c>
      <c r="BD219" s="41" t="b">
        <v>1</v>
      </c>
      <c r="BE219" s="40" t="str">
        <f t="shared" si="28"/>
        <v>0</v>
      </c>
      <c r="BF219" s="40" t="str">
        <f t="shared" si="29"/>
        <v>0</v>
      </c>
      <c r="BG219" s="40" t="b">
        <v>1</v>
      </c>
      <c r="BH219" s="40" t="b">
        <v>0</v>
      </c>
      <c r="BK219" s="40" t="e">
        <f t="shared" ca="1" si="26"/>
        <v>#N/A</v>
      </c>
      <c r="BL219" s="40" t="e">
        <f t="shared" ca="1" si="27"/>
        <v>#N/A</v>
      </c>
      <c r="CN219" s="40" t="s">
        <v>730</v>
      </c>
    </row>
    <row r="220" spans="1:92" ht="12.95" hidden="1" customHeight="1">
      <c r="A220" s="54" t="s">
        <v>360</v>
      </c>
      <c r="AD220" s="40">
        <f>ROW()</f>
        <v>220</v>
      </c>
      <c r="BB220" s="40" t="s">
        <v>1157</v>
      </c>
      <c r="BC220" s="40" t="s">
        <v>348</v>
      </c>
      <c r="BD220" s="41" t="b">
        <v>1</v>
      </c>
      <c r="BE220" s="40" t="str">
        <f t="shared" si="28"/>
        <v>0</v>
      </c>
      <c r="BF220" s="40" t="str">
        <f t="shared" si="29"/>
        <v>0</v>
      </c>
      <c r="BG220" s="40" t="b">
        <v>1</v>
      </c>
      <c r="BH220" s="40" t="b">
        <v>0</v>
      </c>
      <c r="BK220" s="40" t="e">
        <f t="shared" ca="1" si="26"/>
        <v>#N/A</v>
      </c>
      <c r="BL220" s="40" t="e">
        <f t="shared" ca="1" si="27"/>
        <v>#N/A</v>
      </c>
      <c r="CN220" s="40" t="s">
        <v>725</v>
      </c>
    </row>
    <row r="221" spans="1:92" ht="30" hidden="1" customHeight="1">
      <c r="A221" s="54" t="s">
        <v>360</v>
      </c>
      <c r="B221" s="126" t="s">
        <v>1152</v>
      </c>
      <c r="C221" s="126"/>
      <c r="D221" s="126"/>
      <c r="E221" s="126"/>
      <c r="F221" s="126"/>
      <c r="G221" s="175" t="s">
        <v>1137</v>
      </c>
      <c r="H221" s="175"/>
      <c r="I221" s="175"/>
      <c r="J221" s="126" t="s">
        <v>935</v>
      </c>
      <c r="K221" s="126"/>
      <c r="L221" s="126"/>
      <c r="M221" s="126" t="s">
        <v>1002</v>
      </c>
      <c r="N221" s="126"/>
      <c r="O221" s="126"/>
      <c r="P221" s="167" t="s">
        <v>1138</v>
      </c>
      <c r="Q221" s="167"/>
      <c r="R221" s="167"/>
      <c r="AD221" s="40">
        <f>ROW()</f>
        <v>221</v>
      </c>
      <c r="BB221" s="40" t="s">
        <v>1158</v>
      </c>
      <c r="BC221" s="40" t="s">
        <v>348</v>
      </c>
      <c r="BD221" s="41" t="b">
        <v>1</v>
      </c>
      <c r="BE221" s="40" t="str">
        <f t="shared" si="28"/>
        <v>0.00</v>
      </c>
      <c r="BF221" s="40" t="str">
        <f t="shared" si="29"/>
        <v>0.00</v>
      </c>
      <c r="BG221" s="40" t="b">
        <v>0</v>
      </c>
      <c r="BH221" s="40" t="b">
        <v>0</v>
      </c>
      <c r="BK221" s="40" t="e">
        <f t="shared" ca="1" si="26"/>
        <v>#N/A</v>
      </c>
      <c r="BL221" s="40" t="e">
        <f t="shared" ca="1" si="27"/>
        <v>#N/A</v>
      </c>
      <c r="CN221" s="40" t="s">
        <v>720</v>
      </c>
    </row>
    <row r="222" spans="1:92" ht="15" hidden="1">
      <c r="A222" s="54" t="s">
        <v>360</v>
      </c>
      <c r="B222" s="159"/>
      <c r="C222" s="160"/>
      <c r="D222" s="160"/>
      <c r="E222" s="160"/>
      <c r="F222" s="161"/>
      <c r="G222" s="163"/>
      <c r="H222" s="164"/>
      <c r="I222" s="165"/>
      <c r="J222" s="163"/>
      <c r="K222" s="164"/>
      <c r="L222" s="165"/>
      <c r="M222" s="163"/>
      <c r="N222" s="164"/>
      <c r="O222" s="165"/>
      <c r="P222" s="107"/>
      <c r="Q222" s="112"/>
      <c r="R222" s="108"/>
      <c r="AD222" s="40">
        <f>ROW()</f>
        <v>222</v>
      </c>
      <c r="BB222" s="40" t="s">
        <v>1161</v>
      </c>
      <c r="BC222" s="40" t="s">
        <v>458</v>
      </c>
      <c r="BD222" s="41" t="b">
        <v>0</v>
      </c>
      <c r="BE222" s="40" t="s">
        <v>1029</v>
      </c>
      <c r="BF222" s="40" t="s">
        <v>1029</v>
      </c>
      <c r="BG222" s="40" t="b">
        <v>0</v>
      </c>
      <c r="BH222" s="40" t="b">
        <v>0</v>
      </c>
      <c r="BK222" s="40" t="s">
        <v>460</v>
      </c>
      <c r="BL222" s="40" t="s">
        <v>460</v>
      </c>
      <c r="CN222" s="40" t="s">
        <v>707</v>
      </c>
    </row>
    <row r="223" spans="1:92" ht="15" hidden="1">
      <c r="A223" s="54" t="s">
        <v>360</v>
      </c>
      <c r="B223" s="168" t="s">
        <v>920</v>
      </c>
      <c r="C223" s="168"/>
      <c r="D223" s="168"/>
      <c r="E223" s="168"/>
      <c r="F223" s="168"/>
      <c r="G223" s="114" t="str">
        <f>TEXT(SUMPRODUCT((G222:G222)*1),"0.00")</f>
        <v>0.00</v>
      </c>
      <c r="H223" s="166"/>
      <c r="I223" s="115"/>
      <c r="J223" s="114" t="str">
        <f>TEXT(SUMPRODUCT((J222:J222)*1),"0.00")</f>
        <v>0.00</v>
      </c>
      <c r="K223" s="166"/>
      <c r="L223" s="115"/>
      <c r="M223" s="114" t="str">
        <f>TEXT(SUMPRODUCT((M222:M222)*1),"0.00")</f>
        <v>0.00</v>
      </c>
      <c r="N223" s="166"/>
      <c r="O223" s="115"/>
      <c r="P223" s="114" t="str">
        <f>TEXT(SUMPRODUCT((P222:P222)*1),"0.00")</f>
        <v>0.00</v>
      </c>
      <c r="Q223" s="166"/>
      <c r="R223" s="115"/>
      <c r="AD223" s="40">
        <f>ROW()</f>
        <v>223</v>
      </c>
      <c r="BB223" s="40" t="s">
        <v>1162</v>
      </c>
      <c r="BC223" s="40" t="s">
        <v>458</v>
      </c>
      <c r="BD223" s="41" t="b">
        <v>0</v>
      </c>
      <c r="BE223" s="40" t="s">
        <v>1095</v>
      </c>
      <c r="BF223" s="40" t="s">
        <v>1095</v>
      </c>
      <c r="BG223" s="40" t="b">
        <v>0</v>
      </c>
      <c r="BH223" s="40" t="b">
        <v>0</v>
      </c>
      <c r="BK223" s="40" t="s">
        <v>460</v>
      </c>
      <c r="BL223" s="40" t="s">
        <v>460</v>
      </c>
      <c r="CN223" s="40" t="s">
        <v>690</v>
      </c>
    </row>
    <row r="224" spans="1:92" ht="13.5" customHeight="1">
      <c r="AD224" s="40">
        <f>ROW()</f>
        <v>224</v>
      </c>
      <c r="BB224" s="40" t="s">
        <v>1163</v>
      </c>
      <c r="BC224" s="40" t="s">
        <v>458</v>
      </c>
      <c r="BD224" s="41" t="b">
        <v>0</v>
      </c>
      <c r="BE224" s="40" t="s">
        <v>1134</v>
      </c>
      <c r="BF224" s="40" t="s">
        <v>1134</v>
      </c>
      <c r="BG224" s="40" t="b">
        <v>0</v>
      </c>
      <c r="BH224" s="40" t="b">
        <v>0</v>
      </c>
      <c r="BK224" s="40" t="s">
        <v>460</v>
      </c>
      <c r="BL224" s="40" t="s">
        <v>460</v>
      </c>
      <c r="CN224" s="40" t="s">
        <v>664</v>
      </c>
    </row>
    <row r="225" spans="1:92" ht="15">
      <c r="B225" s="44" t="s">
        <v>1164</v>
      </c>
      <c r="AD225" s="40">
        <f>ROW()</f>
        <v>225</v>
      </c>
      <c r="BB225" s="40" t="s">
        <v>1165</v>
      </c>
      <c r="BC225" s="40" t="s">
        <v>348</v>
      </c>
      <c r="BD225" s="41" t="b">
        <v>1</v>
      </c>
      <c r="BE225" s="40" t="str">
        <f>O283</f>
        <v>0.00</v>
      </c>
      <c r="BF225" s="40" t="str">
        <f>""&amp;O283</f>
        <v>0.00</v>
      </c>
      <c r="BG225" s="40" t="b">
        <v>0</v>
      </c>
      <c r="BH225" s="40" t="b">
        <v>0</v>
      </c>
      <c r="BK225" s="40" t="e">
        <f t="shared" ref="BK225:BK239" ca="1" si="30">_xlfn.FORMULATEXT(BE225)</f>
        <v>#N/A</v>
      </c>
      <c r="BL225" s="40" t="e">
        <f t="shared" ref="BL225:BL239" ca="1" si="31">_xlfn.FORMULATEXT(BE225)</f>
        <v>#N/A</v>
      </c>
      <c r="CN225" s="40" t="s">
        <v>659</v>
      </c>
    </row>
    <row r="226" spans="1:92" ht="15">
      <c r="AD226" s="40">
        <f>ROW()</f>
        <v>226</v>
      </c>
      <c r="BB226" s="40" t="s">
        <v>1166</v>
      </c>
      <c r="BC226" s="40" t="s">
        <v>348</v>
      </c>
      <c r="BD226" s="41" t="b">
        <v>1</v>
      </c>
      <c r="BE226" s="40" t="str">
        <f>O284</f>
        <v>0.00</v>
      </c>
      <c r="BF226" s="40" t="str">
        <f>""&amp;O284</f>
        <v>0.00</v>
      </c>
      <c r="BG226" s="40" t="b">
        <v>0</v>
      </c>
      <c r="BH226" s="40" t="b">
        <v>0</v>
      </c>
      <c r="BK226" s="40" t="e">
        <f t="shared" ca="1" si="30"/>
        <v>#N/A</v>
      </c>
      <c r="BL226" s="40" t="e">
        <f t="shared" ca="1" si="31"/>
        <v>#N/A</v>
      </c>
      <c r="CN226" s="40" t="s">
        <v>646</v>
      </c>
    </row>
    <row r="227" spans="1:92" ht="15">
      <c r="B227" s="40" t="s">
        <v>1122</v>
      </c>
      <c r="N227" s="107" t="s">
        <v>973</v>
      </c>
      <c r="O227" s="112"/>
      <c r="P227" s="108"/>
      <c r="AD227" s="40">
        <f>ROW()</f>
        <v>227</v>
      </c>
      <c r="BB227" s="40" t="s">
        <v>1168</v>
      </c>
      <c r="BC227" s="40" t="s">
        <v>348</v>
      </c>
      <c r="BD227" s="41" t="b">
        <v>1</v>
      </c>
      <c r="BE227" s="40" t="str">
        <f>O285</f>
        <v>0.00</v>
      </c>
      <c r="BF227" s="40" t="str">
        <f>""&amp;O285</f>
        <v>0.00</v>
      </c>
      <c r="BG227" s="40" t="b">
        <v>0</v>
      </c>
      <c r="BH227" s="40" t="b">
        <v>0</v>
      </c>
      <c r="BK227" s="40" t="e">
        <f t="shared" ca="1" si="30"/>
        <v>#N/A</v>
      </c>
      <c r="BL227" s="40" t="e">
        <f t="shared" ca="1" si="31"/>
        <v>#N/A</v>
      </c>
      <c r="CN227" s="40" t="s">
        <v>641</v>
      </c>
    </row>
    <row r="228" spans="1:92" ht="15" hidden="1">
      <c r="A228" s="54" t="s">
        <v>360</v>
      </c>
      <c r="AD228" s="40">
        <f>ROW()</f>
        <v>228</v>
      </c>
      <c r="BB228" s="40" t="s">
        <v>1170</v>
      </c>
      <c r="BC228" s="40" t="s">
        <v>348</v>
      </c>
      <c r="BD228" s="41" t="b">
        <v>1</v>
      </c>
      <c r="BE228" s="40" t="str">
        <f t="shared" ref="BE228:BE239" si="32">O287</f>
        <v>0.00</v>
      </c>
      <c r="BF228" s="40" t="str">
        <f t="shared" ref="BF228:BF239" si="33">""&amp;O287</f>
        <v>0.00</v>
      </c>
      <c r="BG228" s="40" t="b">
        <v>0</v>
      </c>
      <c r="BH228" s="40" t="b">
        <v>0</v>
      </c>
      <c r="BK228" s="40" t="e">
        <f t="shared" ca="1" si="30"/>
        <v>#N/A</v>
      </c>
      <c r="BL228" s="40" t="e">
        <f t="shared" ca="1" si="31"/>
        <v>#N/A</v>
      </c>
      <c r="CN228" s="40" t="s">
        <v>633</v>
      </c>
    </row>
    <row r="229" spans="1:92" ht="30.6" hidden="1" customHeight="1">
      <c r="A229" s="54" t="s">
        <v>360</v>
      </c>
      <c r="B229" s="126" t="s">
        <v>1171</v>
      </c>
      <c r="C229" s="126"/>
      <c r="D229" s="126"/>
      <c r="E229" s="126"/>
      <c r="F229" s="126"/>
      <c r="G229" s="126" t="s">
        <v>1128</v>
      </c>
      <c r="H229" s="126"/>
      <c r="I229" s="126"/>
      <c r="J229" s="126" t="s">
        <v>1172</v>
      </c>
      <c r="K229" s="126"/>
      <c r="L229" s="126"/>
      <c r="M229" s="124" t="s">
        <v>1130</v>
      </c>
      <c r="N229" s="124"/>
      <c r="O229" s="124"/>
      <c r="P229" s="124"/>
      <c r="AD229" s="40">
        <f>ROW()</f>
        <v>229</v>
      </c>
      <c r="BB229" s="40" t="s">
        <v>1173</v>
      </c>
      <c r="BC229" s="40" t="s">
        <v>348</v>
      </c>
      <c r="BD229" s="41" t="b">
        <v>1</v>
      </c>
      <c r="BE229" s="40" t="str">
        <f t="shared" si="32"/>
        <v>0.00</v>
      </c>
      <c r="BF229" s="40" t="str">
        <f t="shared" si="33"/>
        <v>0.00</v>
      </c>
      <c r="BG229" s="40" t="b">
        <v>0</v>
      </c>
      <c r="BH229" s="40" t="b">
        <v>0</v>
      </c>
      <c r="BK229" s="40" t="e">
        <f t="shared" ca="1" si="30"/>
        <v>#N/A</v>
      </c>
      <c r="BL229" s="40" t="e">
        <f t="shared" ca="1" si="31"/>
        <v>#N/A</v>
      </c>
      <c r="CN229" s="40" t="s">
        <v>608</v>
      </c>
    </row>
    <row r="230" spans="1:92" ht="15" hidden="1">
      <c r="A230" s="54" t="s">
        <v>360</v>
      </c>
      <c r="B230" s="159"/>
      <c r="C230" s="160"/>
      <c r="D230" s="160"/>
      <c r="E230" s="160"/>
      <c r="F230" s="161"/>
      <c r="G230" s="163"/>
      <c r="H230" s="164"/>
      <c r="I230" s="165"/>
      <c r="J230" s="163"/>
      <c r="K230" s="164"/>
      <c r="L230" s="165"/>
      <c r="M230" s="114"/>
      <c r="N230" s="166"/>
      <c r="O230" s="166"/>
      <c r="P230" s="115"/>
      <c r="AD230" s="40">
        <f>ROW()</f>
        <v>230</v>
      </c>
      <c r="BB230" s="40" t="s">
        <v>1175</v>
      </c>
      <c r="BC230" s="40" t="s">
        <v>348</v>
      </c>
      <c r="BD230" s="41" t="b">
        <v>1</v>
      </c>
      <c r="BE230" s="40" t="str">
        <f t="shared" si="32"/>
        <v>0.00</v>
      </c>
      <c r="BF230" s="40" t="str">
        <f t="shared" si="33"/>
        <v>0.00</v>
      </c>
      <c r="BG230" s="40" t="b">
        <v>0</v>
      </c>
      <c r="BH230" s="40" t="b">
        <v>0</v>
      </c>
      <c r="BK230" s="40" t="e">
        <f t="shared" ca="1" si="30"/>
        <v>#N/A</v>
      </c>
      <c r="BL230" s="40" t="e">
        <f t="shared" ca="1" si="31"/>
        <v>#N/A</v>
      </c>
      <c r="CN230" s="40" t="s">
        <v>607</v>
      </c>
    </row>
    <row r="231" spans="1:92" ht="15" hidden="1">
      <c r="A231" s="54" t="s">
        <v>360</v>
      </c>
      <c r="B231" s="168" t="s">
        <v>920</v>
      </c>
      <c r="C231" s="168"/>
      <c r="D231" s="168"/>
      <c r="E231" s="168"/>
      <c r="F231" s="168"/>
      <c r="G231" s="114" t="str">
        <f>TEXT(SUMPRODUCT((G230:G230)*1),"0.00")</f>
        <v>0.00</v>
      </c>
      <c r="H231" s="166"/>
      <c r="I231" s="115"/>
      <c r="J231" s="114" t="str">
        <f>TEXT(SUMPRODUCT((J230:J230)*1),"0.00")</f>
        <v>0.00</v>
      </c>
      <c r="K231" s="166"/>
      <c r="L231" s="115"/>
      <c r="M231" s="114" t="str">
        <f>TEXT(SUMPRODUCT((M230:M230)*1),"0.00")</f>
        <v>0.00</v>
      </c>
      <c r="N231" s="166"/>
      <c r="O231" s="166"/>
      <c r="P231" s="115"/>
      <c r="AD231" s="40">
        <f>ROW()</f>
        <v>231</v>
      </c>
      <c r="BB231" s="40" t="s">
        <v>1176</v>
      </c>
      <c r="BC231" s="40" t="s">
        <v>348</v>
      </c>
      <c r="BD231" s="41" t="b">
        <v>1</v>
      </c>
      <c r="BE231" s="40" t="str">
        <f t="shared" si="32"/>
        <v>0.00</v>
      </c>
      <c r="BF231" s="40" t="str">
        <f t="shared" si="33"/>
        <v>0.00</v>
      </c>
      <c r="BG231" s="40" t="b">
        <v>0</v>
      </c>
      <c r="BH231" s="40" t="b">
        <v>0</v>
      </c>
      <c r="BK231" s="40" t="e">
        <f t="shared" ca="1" si="30"/>
        <v>#N/A</v>
      </c>
      <c r="BL231" s="40" t="e">
        <f t="shared" ca="1" si="31"/>
        <v>#N/A</v>
      </c>
      <c r="CN231" s="40" t="s">
        <v>600</v>
      </c>
    </row>
    <row r="232" spans="1:92" ht="12" hidden="1" customHeight="1">
      <c r="A232" s="54" t="s">
        <v>360</v>
      </c>
      <c r="AD232" s="40">
        <f>ROW()</f>
        <v>232</v>
      </c>
      <c r="BB232" s="40" t="s">
        <v>1177</v>
      </c>
      <c r="BC232" s="40" t="s">
        <v>348</v>
      </c>
      <c r="BD232" s="41" t="b">
        <v>1</v>
      </c>
      <c r="BE232" s="40" t="str">
        <f t="shared" si="32"/>
        <v>0.00</v>
      </c>
      <c r="BF232" s="40" t="str">
        <f t="shared" si="33"/>
        <v>0.00</v>
      </c>
      <c r="BG232" s="40" t="b">
        <v>0</v>
      </c>
      <c r="BH232" s="40" t="b">
        <v>0</v>
      </c>
      <c r="BK232" s="40" t="e">
        <f t="shared" ca="1" si="30"/>
        <v>#N/A</v>
      </c>
      <c r="BL232" s="40" t="e">
        <f t="shared" ca="1" si="31"/>
        <v>#N/A</v>
      </c>
      <c r="CN232" s="40" t="s">
        <v>599</v>
      </c>
    </row>
    <row r="233" spans="1:92" ht="33.6" hidden="1" customHeight="1">
      <c r="A233" s="54" t="s">
        <v>360</v>
      </c>
      <c r="B233" s="126" t="s">
        <v>1171</v>
      </c>
      <c r="C233" s="126"/>
      <c r="D233" s="126"/>
      <c r="E233" s="126"/>
      <c r="F233" s="126"/>
      <c r="G233" s="167" t="s">
        <v>1137</v>
      </c>
      <c r="H233" s="167"/>
      <c r="I233" s="167"/>
      <c r="J233" s="126" t="s">
        <v>935</v>
      </c>
      <c r="K233" s="126"/>
      <c r="L233" s="126"/>
      <c r="M233" s="126" t="s">
        <v>1002</v>
      </c>
      <c r="N233" s="126"/>
      <c r="O233" s="126"/>
      <c r="P233" s="167" t="s">
        <v>1138</v>
      </c>
      <c r="Q233" s="167"/>
      <c r="R233" s="167"/>
      <c r="AD233" s="40">
        <f>ROW()</f>
        <v>233</v>
      </c>
      <c r="BB233" s="40" t="s">
        <v>1178</v>
      </c>
      <c r="BC233" s="40" t="s">
        <v>348</v>
      </c>
      <c r="BD233" s="41" t="b">
        <v>1</v>
      </c>
      <c r="BE233" s="40" t="str">
        <f t="shared" si="32"/>
        <v>0.00</v>
      </c>
      <c r="BF233" s="40" t="str">
        <f t="shared" si="33"/>
        <v>0.00</v>
      </c>
      <c r="BG233" s="40" t="b">
        <v>0</v>
      </c>
      <c r="BH233" s="40" t="b">
        <v>0</v>
      </c>
      <c r="BK233" s="40" t="e">
        <f t="shared" ca="1" si="30"/>
        <v>#N/A</v>
      </c>
      <c r="BL233" s="40" t="e">
        <f t="shared" ca="1" si="31"/>
        <v>#N/A</v>
      </c>
      <c r="CN233" s="40" t="s">
        <v>595</v>
      </c>
    </row>
    <row r="234" spans="1:92" ht="15" hidden="1">
      <c r="A234" s="54" t="s">
        <v>360</v>
      </c>
      <c r="B234" s="159"/>
      <c r="C234" s="160"/>
      <c r="D234" s="160"/>
      <c r="E234" s="160"/>
      <c r="F234" s="161"/>
      <c r="G234" s="163"/>
      <c r="H234" s="164"/>
      <c r="I234" s="165"/>
      <c r="J234" s="163"/>
      <c r="K234" s="164"/>
      <c r="L234" s="165"/>
      <c r="M234" s="163"/>
      <c r="N234" s="164"/>
      <c r="O234" s="165"/>
      <c r="P234" s="114"/>
      <c r="Q234" s="166"/>
      <c r="R234" s="115"/>
      <c r="AD234" s="40">
        <f>ROW()</f>
        <v>234</v>
      </c>
      <c r="BB234" s="40" t="s">
        <v>1181</v>
      </c>
      <c r="BC234" s="40" t="s">
        <v>348</v>
      </c>
      <c r="BD234" s="41" t="b">
        <v>1</v>
      </c>
      <c r="BE234" s="40" t="str">
        <f t="shared" si="32"/>
        <v>0.00</v>
      </c>
      <c r="BF234" s="40" t="str">
        <f t="shared" si="33"/>
        <v>0.00</v>
      </c>
      <c r="BG234" s="40" t="b">
        <v>0</v>
      </c>
      <c r="BH234" s="40" t="b">
        <v>0</v>
      </c>
      <c r="BK234" s="40" t="e">
        <f t="shared" ca="1" si="30"/>
        <v>#N/A</v>
      </c>
      <c r="BL234" s="40" t="e">
        <f t="shared" ca="1" si="31"/>
        <v>#N/A</v>
      </c>
      <c r="CN234" s="40" t="s">
        <v>588</v>
      </c>
    </row>
    <row r="235" spans="1:92" ht="15" hidden="1">
      <c r="A235" s="54" t="s">
        <v>360</v>
      </c>
      <c r="B235" s="169" t="s">
        <v>920</v>
      </c>
      <c r="C235" s="169"/>
      <c r="D235" s="169"/>
      <c r="E235" s="169"/>
      <c r="F235" s="169"/>
      <c r="G235" s="114" t="str">
        <f>TEXT(SUMPRODUCT((G234:G234)*1),"0.00")</f>
        <v>0.00</v>
      </c>
      <c r="H235" s="166"/>
      <c r="I235" s="115"/>
      <c r="J235" s="114" t="str">
        <f>TEXT(SUMPRODUCT((J234:J234)*1),"0.00")</f>
        <v>0.00</v>
      </c>
      <c r="K235" s="166"/>
      <c r="L235" s="115"/>
      <c r="M235" s="114" t="str">
        <f>TEXT(SUMPRODUCT((M234:M234)*1),"0.00")</f>
        <v>0.00</v>
      </c>
      <c r="N235" s="166"/>
      <c r="O235" s="115"/>
      <c r="P235" s="114" t="str">
        <f>TEXT(SUMPRODUCT((P234:P234)*1),"0.00")</f>
        <v>0.00</v>
      </c>
      <c r="Q235" s="166"/>
      <c r="R235" s="115"/>
      <c r="AD235" s="40">
        <f>ROW()</f>
        <v>235</v>
      </c>
      <c r="BB235" s="40" t="s">
        <v>1186</v>
      </c>
      <c r="BC235" s="40" t="s">
        <v>348</v>
      </c>
      <c r="BD235" s="41" t="b">
        <v>1</v>
      </c>
      <c r="BE235" s="40" t="str">
        <f t="shared" si="32"/>
        <v>0.00</v>
      </c>
      <c r="BF235" s="40" t="str">
        <f t="shared" si="33"/>
        <v>0.00</v>
      </c>
      <c r="BG235" s="40" t="b">
        <v>0</v>
      </c>
      <c r="BH235" s="40" t="b">
        <v>0</v>
      </c>
      <c r="BK235" s="40" t="e">
        <f t="shared" ca="1" si="30"/>
        <v>#N/A</v>
      </c>
      <c r="BL235" s="40" t="e">
        <f t="shared" ca="1" si="31"/>
        <v>#N/A</v>
      </c>
      <c r="CN235" s="40" t="s">
        <v>459</v>
      </c>
    </row>
    <row r="236" spans="1:92" ht="13.5" hidden="1" customHeight="1">
      <c r="A236" s="54" t="s">
        <v>360</v>
      </c>
      <c r="AD236" s="40">
        <f>ROW()</f>
        <v>236</v>
      </c>
      <c r="BB236" s="40" t="s">
        <v>1188</v>
      </c>
      <c r="BC236" s="40" t="s">
        <v>348</v>
      </c>
      <c r="BD236" s="41" t="b">
        <v>1</v>
      </c>
      <c r="BE236" s="40" t="str">
        <f t="shared" si="32"/>
        <v>0.00</v>
      </c>
      <c r="BF236" s="40" t="str">
        <f t="shared" si="33"/>
        <v>0.00</v>
      </c>
      <c r="BG236" s="40" t="b">
        <v>0</v>
      </c>
      <c r="BH236" s="40" t="b">
        <v>0</v>
      </c>
      <c r="BK236" s="40" t="e">
        <f t="shared" ca="1" si="30"/>
        <v>#N/A</v>
      </c>
      <c r="BL236" s="40" t="e">
        <f t="shared" ca="1" si="31"/>
        <v>#N/A</v>
      </c>
      <c r="CN236" s="40" t="s">
        <v>1562</v>
      </c>
    </row>
    <row r="237" spans="1:92" ht="15" hidden="1">
      <c r="A237" s="54" t="s">
        <v>360</v>
      </c>
      <c r="B237" s="44" t="s">
        <v>1189</v>
      </c>
      <c r="AD237" s="40">
        <f>ROW()</f>
        <v>237</v>
      </c>
      <c r="BB237" s="40" t="s">
        <v>1190</v>
      </c>
      <c r="BC237" s="40" t="s">
        <v>348</v>
      </c>
      <c r="BD237" s="41" t="b">
        <v>1</v>
      </c>
      <c r="BE237" s="40" t="str">
        <f t="shared" si="32"/>
        <v>0.00</v>
      </c>
      <c r="BF237" s="40" t="str">
        <f t="shared" si="33"/>
        <v>0.00</v>
      </c>
      <c r="BG237" s="40" t="b">
        <v>0</v>
      </c>
      <c r="BH237" s="40" t="b">
        <v>0</v>
      </c>
      <c r="BK237" s="40" t="e">
        <f t="shared" ca="1" si="30"/>
        <v>#N/A</v>
      </c>
      <c r="BL237" s="40" t="e">
        <f t="shared" ca="1" si="31"/>
        <v>#N/A</v>
      </c>
      <c r="CN237" s="40" t="s">
        <v>1561</v>
      </c>
    </row>
    <row r="238" spans="1:92" ht="15" hidden="1">
      <c r="A238" s="54" t="s">
        <v>360</v>
      </c>
      <c r="AD238" s="40">
        <f>ROW()</f>
        <v>238</v>
      </c>
      <c r="BB238" s="40" t="s">
        <v>1191</v>
      </c>
      <c r="BC238" s="40" t="s">
        <v>348</v>
      </c>
      <c r="BD238" s="41" t="b">
        <v>1</v>
      </c>
      <c r="BE238" s="40" t="str">
        <f t="shared" si="32"/>
        <v>0.00</v>
      </c>
      <c r="BF238" s="40" t="str">
        <f t="shared" si="33"/>
        <v>0.00</v>
      </c>
      <c r="BG238" s="40" t="b">
        <v>0</v>
      </c>
      <c r="BH238" s="40" t="b">
        <v>0</v>
      </c>
      <c r="BK238" s="40" t="e">
        <f t="shared" ca="1" si="30"/>
        <v>#N/A</v>
      </c>
      <c r="BL238" s="40" t="e">
        <f t="shared" ca="1" si="31"/>
        <v>#N/A</v>
      </c>
      <c r="CN238" s="40" t="s">
        <v>1560</v>
      </c>
    </row>
    <row r="239" spans="1:92" ht="30" hidden="1" customHeight="1">
      <c r="A239" s="54" t="s">
        <v>360</v>
      </c>
      <c r="B239" s="255" t="s">
        <v>578</v>
      </c>
      <c r="C239" s="256"/>
      <c r="D239" s="256"/>
      <c r="E239" s="170" t="s">
        <v>1137</v>
      </c>
      <c r="F239" s="171"/>
      <c r="G239" s="172"/>
      <c r="H239" s="179" t="s">
        <v>935</v>
      </c>
      <c r="I239" s="180"/>
      <c r="J239" s="181"/>
      <c r="K239" s="179" t="s">
        <v>1002</v>
      </c>
      <c r="L239" s="180"/>
      <c r="M239" s="181"/>
      <c r="N239" s="170" t="s">
        <v>1138</v>
      </c>
      <c r="O239" s="171"/>
      <c r="P239" s="172"/>
      <c r="AD239" s="40">
        <f>ROW()</f>
        <v>239</v>
      </c>
      <c r="BB239" s="40" t="s">
        <v>1192</v>
      </c>
      <c r="BC239" s="40" t="s">
        <v>348</v>
      </c>
      <c r="BD239" s="41" t="b">
        <v>1</v>
      </c>
      <c r="BE239" s="40" t="str">
        <f t="shared" si="32"/>
        <v>0.00</v>
      </c>
      <c r="BF239" s="40" t="str">
        <f t="shared" si="33"/>
        <v>0.00</v>
      </c>
      <c r="BG239" s="40" t="b">
        <v>0</v>
      </c>
      <c r="BH239" s="40" t="b">
        <v>0</v>
      </c>
      <c r="BK239" s="40" t="e">
        <f t="shared" ca="1" si="30"/>
        <v>#N/A</v>
      </c>
      <c r="BL239" s="40" t="e">
        <f t="shared" ca="1" si="31"/>
        <v>#N/A</v>
      </c>
      <c r="CN239" s="40" t="s">
        <v>1559</v>
      </c>
    </row>
    <row r="240" spans="1:92" ht="15" hidden="1">
      <c r="A240" s="54" t="s">
        <v>360</v>
      </c>
      <c r="B240" s="156" t="s">
        <v>1193</v>
      </c>
      <c r="C240" s="157"/>
      <c r="D240" s="158"/>
      <c r="E240" s="176" t="str">
        <f>G211</f>
        <v>0.00</v>
      </c>
      <c r="F240" s="177"/>
      <c r="G240" s="178"/>
      <c r="H240" s="173" t="str">
        <f>J211</f>
        <v>0.00</v>
      </c>
      <c r="I240" s="174"/>
      <c r="J240" s="108"/>
      <c r="K240" s="173" t="str">
        <f>M211</f>
        <v>0.00</v>
      </c>
      <c r="L240" s="174"/>
      <c r="M240" s="108"/>
      <c r="N240" s="173" t="str">
        <f>P211</f>
        <v>0.00</v>
      </c>
      <c r="O240" s="174"/>
      <c r="P240" s="108"/>
      <c r="AD240" s="40">
        <f>ROW()</f>
        <v>240</v>
      </c>
      <c r="BB240" s="40" t="s">
        <v>1194</v>
      </c>
      <c r="BC240" s="40" t="s">
        <v>458</v>
      </c>
      <c r="BD240" s="41" t="b">
        <v>0</v>
      </c>
      <c r="BE240" s="40" t="s">
        <v>1195</v>
      </c>
      <c r="BF240" s="40" t="s">
        <v>1195</v>
      </c>
      <c r="BG240" s="40" t="b">
        <v>0</v>
      </c>
      <c r="BH240" s="40" t="b">
        <v>0</v>
      </c>
      <c r="BK240" s="40" t="s">
        <v>460</v>
      </c>
      <c r="BL240" s="40" t="s">
        <v>460</v>
      </c>
      <c r="CN240" s="40" t="s">
        <v>1558</v>
      </c>
    </row>
    <row r="241" spans="1:92" ht="15" hidden="1">
      <c r="A241" s="54" t="s">
        <v>360</v>
      </c>
      <c r="B241" s="156" t="s">
        <v>1196</v>
      </c>
      <c r="C241" s="157"/>
      <c r="D241" s="158"/>
      <c r="E241" s="173" t="str">
        <f>G223</f>
        <v>0.00</v>
      </c>
      <c r="F241" s="174"/>
      <c r="G241" s="108"/>
      <c r="H241" s="173" t="str">
        <f>J223</f>
        <v>0.00</v>
      </c>
      <c r="I241" s="174"/>
      <c r="J241" s="108"/>
      <c r="K241" s="173" t="str">
        <f>M223</f>
        <v>0.00</v>
      </c>
      <c r="L241" s="174"/>
      <c r="M241" s="108"/>
      <c r="N241" s="173" t="str">
        <f>P223</f>
        <v>0.00</v>
      </c>
      <c r="O241" s="174"/>
      <c r="P241" s="108"/>
      <c r="AD241" s="40">
        <f>ROW()</f>
        <v>241</v>
      </c>
      <c r="BB241" s="40" t="s">
        <v>1197</v>
      </c>
      <c r="BC241" s="40" t="s">
        <v>458</v>
      </c>
      <c r="BD241" s="41" t="b">
        <v>0</v>
      </c>
      <c r="BE241" s="40" t="s">
        <v>915</v>
      </c>
      <c r="BF241" s="40" t="s">
        <v>915</v>
      </c>
      <c r="BG241" s="40" t="b">
        <v>0</v>
      </c>
      <c r="BH241" s="40" t="b">
        <v>0</v>
      </c>
      <c r="BK241" s="40" t="s">
        <v>460</v>
      </c>
      <c r="BL241" s="40" t="s">
        <v>460</v>
      </c>
      <c r="CN241" s="40" t="s">
        <v>1548</v>
      </c>
    </row>
    <row r="242" spans="1:92" ht="14.1" hidden="1" customHeight="1">
      <c r="A242" s="54" t="s">
        <v>360</v>
      </c>
      <c r="B242" s="156" t="s">
        <v>1198</v>
      </c>
      <c r="C242" s="157"/>
      <c r="D242" s="158"/>
      <c r="E242" s="173" t="str">
        <f>G235</f>
        <v>0.00</v>
      </c>
      <c r="F242" s="174"/>
      <c r="G242" s="108"/>
      <c r="H242" s="173" t="str">
        <f>J235</f>
        <v>0.00</v>
      </c>
      <c r="I242" s="174"/>
      <c r="J242" s="108"/>
      <c r="K242" s="173" t="str">
        <f>M235</f>
        <v>0.00</v>
      </c>
      <c r="L242" s="174"/>
      <c r="M242" s="108"/>
      <c r="N242" s="173" t="str">
        <f>P235</f>
        <v>0.00</v>
      </c>
      <c r="O242" s="174"/>
      <c r="P242" s="108"/>
      <c r="AD242" s="40">
        <f>ROW()</f>
        <v>242</v>
      </c>
      <c r="BB242" s="40" t="s">
        <v>1199</v>
      </c>
      <c r="BC242" s="40" t="s">
        <v>458</v>
      </c>
      <c r="BD242" s="41" t="b">
        <v>0</v>
      </c>
      <c r="BE242" s="40" t="s">
        <v>681</v>
      </c>
      <c r="BF242" s="40" t="s">
        <v>681</v>
      </c>
      <c r="BG242" s="40" t="b">
        <v>0</v>
      </c>
      <c r="BH242" s="40" t="b">
        <v>0</v>
      </c>
      <c r="BK242" s="40" t="s">
        <v>460</v>
      </c>
      <c r="BL242" s="40" t="s">
        <v>460</v>
      </c>
      <c r="CN242" s="40" t="s">
        <v>1547</v>
      </c>
    </row>
    <row r="243" spans="1:92" ht="15" hidden="1">
      <c r="A243" s="54" t="s">
        <v>360</v>
      </c>
      <c r="B243" s="156" t="s">
        <v>920</v>
      </c>
      <c r="C243" s="157"/>
      <c r="D243" s="158"/>
      <c r="E243" s="186" t="str">
        <f>TEXT(SUMPRODUCT((E240:E242)*1),"0.00")</f>
        <v>0.00</v>
      </c>
      <c r="F243" s="187"/>
      <c r="G243" s="115"/>
      <c r="H243" s="186" t="str">
        <f>TEXT(SUMPRODUCT((H240:H242)*1),"0.00")</f>
        <v>0.00</v>
      </c>
      <c r="I243" s="187"/>
      <c r="J243" s="115"/>
      <c r="K243" s="186" t="str">
        <f>TEXT(SUMPRODUCT((K240:K242)*1),"0.00")</f>
        <v>0.00</v>
      </c>
      <c r="L243" s="187"/>
      <c r="M243" s="115"/>
      <c r="N243" s="186" t="str">
        <f>TEXT(SUMPRODUCT((N240:N242)*1),"0.00")</f>
        <v>0.00</v>
      </c>
      <c r="O243" s="187"/>
      <c r="P243" s="115"/>
      <c r="AD243" s="40">
        <f>ROW()</f>
        <v>243</v>
      </c>
      <c r="BB243" s="40" t="s">
        <v>1204</v>
      </c>
      <c r="BC243" s="40" t="s">
        <v>348</v>
      </c>
      <c r="BD243" s="41" t="b">
        <v>1</v>
      </c>
      <c r="BE243" s="40" t="str">
        <f>I307</f>
        <v>678453</v>
      </c>
      <c r="BF243" s="40" t="str">
        <f>""&amp;I307</f>
        <v>678453</v>
      </c>
      <c r="BG243" s="40" t="b">
        <v>1</v>
      </c>
      <c r="BH243" s="40" t="b">
        <v>0</v>
      </c>
      <c r="BK243" s="40" t="e">
        <f t="shared" ref="BK243:BK248" ca="1" si="34">_xlfn.FORMULATEXT(BE243)</f>
        <v>#N/A</v>
      </c>
      <c r="BL243" s="40" t="e">
        <f t="shared" ref="BL243:BL248" ca="1" si="35">_xlfn.FORMULATEXT(BE243)</f>
        <v>#N/A</v>
      </c>
      <c r="CN243" s="40" t="s">
        <v>1546</v>
      </c>
    </row>
    <row r="244" spans="1:92" ht="15">
      <c r="AD244" s="40">
        <f>ROW()</f>
        <v>244</v>
      </c>
      <c r="BB244" s="40" t="s">
        <v>1205</v>
      </c>
      <c r="BC244" s="40" t="s">
        <v>348</v>
      </c>
      <c r="BD244" s="41" t="b">
        <v>1</v>
      </c>
      <c r="BE244" s="40" t="str">
        <f>I308</f>
        <v>1119</v>
      </c>
      <c r="BF244" s="40" t="str">
        <f>""&amp;I308</f>
        <v>1119</v>
      </c>
      <c r="BG244" s="40" t="b">
        <v>1</v>
      </c>
      <c r="BH244" s="40" t="b">
        <v>0</v>
      </c>
      <c r="BK244" s="40" t="e">
        <f t="shared" ca="1" si="34"/>
        <v>#N/A</v>
      </c>
      <c r="BL244" s="40" t="e">
        <f t="shared" ca="1" si="35"/>
        <v>#N/A</v>
      </c>
      <c r="CN244" s="40" t="s">
        <v>1545</v>
      </c>
    </row>
    <row r="245" spans="1:92" ht="15">
      <c r="B245" s="40" t="s">
        <v>1206</v>
      </c>
      <c r="N245" s="93" t="s">
        <v>973</v>
      </c>
      <c r="O245" s="94"/>
      <c r="P245" s="95"/>
      <c r="AD245" s="40">
        <f>ROW()</f>
        <v>245</v>
      </c>
      <c r="BB245" s="40" t="s">
        <v>1207</v>
      </c>
      <c r="BC245" s="40" t="s">
        <v>348</v>
      </c>
      <c r="BD245" s="41" t="b">
        <v>1</v>
      </c>
      <c r="BE245" s="40" t="str">
        <f>I309</f>
        <v>0</v>
      </c>
      <c r="BF245" s="40" t="str">
        <f>""&amp;I309</f>
        <v>0</v>
      </c>
      <c r="BG245" s="40" t="b">
        <v>1</v>
      </c>
      <c r="BH245" s="40" t="b">
        <v>0</v>
      </c>
      <c r="BK245" s="40" t="e">
        <f t="shared" ca="1" si="34"/>
        <v>#N/A</v>
      </c>
      <c r="BL245" s="40" t="e">
        <f t="shared" ca="1" si="35"/>
        <v>#N/A</v>
      </c>
      <c r="CN245" s="40" t="s">
        <v>1544</v>
      </c>
    </row>
    <row r="246" spans="1:92" ht="15">
      <c r="AD246" s="40">
        <f>ROW()</f>
        <v>246</v>
      </c>
      <c r="BB246" s="40" t="s">
        <v>1208</v>
      </c>
      <c r="BC246" s="40" t="s">
        <v>348</v>
      </c>
      <c r="BD246" s="41" t="b">
        <v>1</v>
      </c>
      <c r="BE246" s="40" t="str">
        <f>I311</f>
        <v>0</v>
      </c>
      <c r="BF246" s="40" t="str">
        <f>""&amp;I311</f>
        <v>0</v>
      </c>
      <c r="BG246" s="40" t="b">
        <v>1</v>
      </c>
      <c r="BH246" s="40" t="b">
        <v>0</v>
      </c>
      <c r="BK246" s="40" t="e">
        <f t="shared" ca="1" si="34"/>
        <v>#N/A</v>
      </c>
      <c r="BL246" s="40" t="e">
        <f t="shared" ca="1" si="35"/>
        <v>#N/A</v>
      </c>
      <c r="CN246" s="40" t="s">
        <v>1534</v>
      </c>
    </row>
    <row r="247" spans="1:92" ht="28.5" customHeight="1">
      <c r="B247" s="167" t="s">
        <v>1209</v>
      </c>
      <c r="C247" s="167"/>
      <c r="D247" s="167"/>
      <c r="E247" s="167" t="s">
        <v>1210</v>
      </c>
      <c r="F247" s="167"/>
      <c r="G247" s="167" t="s">
        <v>1211</v>
      </c>
      <c r="H247" s="167"/>
      <c r="I247" s="167" t="s">
        <v>1212</v>
      </c>
      <c r="J247" s="167"/>
      <c r="K247" s="167"/>
      <c r="L247" s="167" t="s">
        <v>1213</v>
      </c>
      <c r="M247" s="167"/>
      <c r="N247" s="167" t="s">
        <v>1214</v>
      </c>
      <c r="O247" s="167"/>
      <c r="P247" s="167"/>
      <c r="Q247" s="65"/>
      <c r="AD247" s="40">
        <f>ROW()</f>
        <v>247</v>
      </c>
      <c r="BB247" s="40" t="s">
        <v>1215</v>
      </c>
      <c r="BC247" s="40" t="s">
        <v>348</v>
      </c>
      <c r="BD247" s="41" t="b">
        <v>1</v>
      </c>
      <c r="BE247" s="40" t="str">
        <f>I312</f>
        <v>0</v>
      </c>
      <c r="BF247" s="40" t="str">
        <f>""&amp;I312</f>
        <v>0</v>
      </c>
      <c r="BG247" s="40" t="b">
        <v>1</v>
      </c>
      <c r="BH247" s="40" t="b">
        <v>0</v>
      </c>
      <c r="BK247" s="40" t="e">
        <f t="shared" ca="1" si="34"/>
        <v>#N/A</v>
      </c>
      <c r="BL247" s="40" t="e">
        <f t="shared" ca="1" si="35"/>
        <v>#N/A</v>
      </c>
      <c r="CN247" s="40" t="s">
        <v>1533</v>
      </c>
    </row>
    <row r="248" spans="1:92" ht="15">
      <c r="B248" s="102"/>
      <c r="C248" s="113"/>
      <c r="D248" s="103"/>
      <c r="E248" s="93"/>
      <c r="F248" s="95"/>
      <c r="G248" s="93"/>
      <c r="H248" s="95"/>
      <c r="I248" s="93"/>
      <c r="J248" s="94"/>
      <c r="K248" s="95"/>
      <c r="L248" s="93"/>
      <c r="M248" s="95"/>
      <c r="N248" s="93"/>
      <c r="O248" s="94"/>
      <c r="P248" s="95"/>
      <c r="Q248" s="42"/>
      <c r="AD248" s="40">
        <f>ROW()</f>
        <v>248</v>
      </c>
      <c r="BB248" s="40" t="s">
        <v>1217</v>
      </c>
      <c r="BC248" s="40" t="s">
        <v>348</v>
      </c>
      <c r="BD248" s="41" t="b">
        <v>1</v>
      </c>
      <c r="BE248" s="40" t="str">
        <f>I313</f>
        <v>0</v>
      </c>
      <c r="BF248" s="40" t="str">
        <f>""&amp;I313</f>
        <v>0</v>
      </c>
      <c r="BG248" s="40" t="b">
        <v>1</v>
      </c>
      <c r="BH248" s="40" t="b">
        <v>0</v>
      </c>
      <c r="BK248" s="40" t="e">
        <f t="shared" ca="1" si="34"/>
        <v>#N/A</v>
      </c>
      <c r="BL248" s="40" t="e">
        <f t="shared" ca="1" si="35"/>
        <v>#N/A</v>
      </c>
      <c r="CN248" s="40" t="s">
        <v>1532</v>
      </c>
    </row>
    <row r="249" spans="1:92" ht="15">
      <c r="B249" s="102"/>
      <c r="C249" s="113"/>
      <c r="D249" s="103"/>
      <c r="E249" s="93"/>
      <c r="F249" s="95"/>
      <c r="G249" s="93"/>
      <c r="H249" s="95"/>
      <c r="I249" s="93"/>
      <c r="J249" s="94"/>
      <c r="K249" s="95"/>
      <c r="L249" s="93"/>
      <c r="M249" s="95"/>
      <c r="N249" s="93"/>
      <c r="O249" s="94"/>
      <c r="P249" s="95"/>
      <c r="Q249" s="42"/>
      <c r="BD249" s="41"/>
      <c r="CN249" s="40" t="s">
        <v>1531</v>
      </c>
    </row>
    <row r="250" spans="1:92" ht="15">
      <c r="B250" s="102"/>
      <c r="C250" s="113"/>
      <c r="D250" s="103"/>
      <c r="E250" s="93"/>
      <c r="F250" s="95"/>
      <c r="G250" s="93"/>
      <c r="H250" s="95"/>
      <c r="I250" s="93"/>
      <c r="J250" s="94"/>
      <c r="K250" s="95"/>
      <c r="L250" s="93"/>
      <c r="M250" s="95"/>
      <c r="N250" s="93"/>
      <c r="O250" s="94"/>
      <c r="P250" s="95"/>
      <c r="Q250" s="42"/>
      <c r="BD250" s="41"/>
      <c r="CN250" s="40" t="s">
        <v>1530</v>
      </c>
    </row>
    <row r="251" spans="1:92" ht="15">
      <c r="B251" s="102"/>
      <c r="C251" s="113"/>
      <c r="D251" s="103"/>
      <c r="E251" s="93"/>
      <c r="F251" s="95"/>
      <c r="G251" s="93"/>
      <c r="H251" s="95"/>
      <c r="I251" s="93"/>
      <c r="J251" s="94"/>
      <c r="K251" s="95"/>
      <c r="L251" s="93"/>
      <c r="M251" s="95"/>
      <c r="N251" s="93"/>
      <c r="O251" s="94"/>
      <c r="P251" s="95"/>
      <c r="Q251" s="42"/>
      <c r="BD251" s="41"/>
      <c r="CN251" s="40" t="s">
        <v>1220</v>
      </c>
    </row>
    <row r="252" spans="1:92" ht="15">
      <c r="B252" s="102"/>
      <c r="C252" s="113"/>
      <c r="D252" s="103"/>
      <c r="E252" s="93"/>
      <c r="F252" s="95"/>
      <c r="G252" s="93"/>
      <c r="H252" s="95"/>
      <c r="I252" s="93"/>
      <c r="J252" s="94"/>
      <c r="K252" s="95"/>
      <c r="L252" s="93"/>
      <c r="M252" s="95"/>
      <c r="N252" s="93"/>
      <c r="O252" s="94"/>
      <c r="P252" s="95"/>
      <c r="Q252" s="42"/>
      <c r="BD252" s="41"/>
      <c r="CN252" s="40" t="s">
        <v>1219</v>
      </c>
    </row>
    <row r="253" spans="1:92" ht="15">
      <c r="B253" s="102"/>
      <c r="C253" s="113"/>
      <c r="D253" s="103"/>
      <c r="E253" s="93"/>
      <c r="F253" s="95"/>
      <c r="G253" s="93"/>
      <c r="H253" s="95"/>
      <c r="I253" s="93"/>
      <c r="J253" s="94"/>
      <c r="K253" s="95"/>
      <c r="L253" s="93"/>
      <c r="M253" s="95"/>
      <c r="N253" s="93"/>
      <c r="O253" s="94"/>
      <c r="P253" s="95"/>
      <c r="Q253" s="42"/>
      <c r="BD253" s="41"/>
      <c r="CN253" s="40" t="s">
        <v>1218</v>
      </c>
    </row>
    <row r="254" spans="1:92" ht="15">
      <c r="B254" s="102"/>
      <c r="C254" s="113"/>
      <c r="D254" s="103"/>
      <c r="E254" s="93"/>
      <c r="F254" s="95"/>
      <c r="G254" s="93"/>
      <c r="H254" s="95"/>
      <c r="I254" s="93"/>
      <c r="J254" s="94"/>
      <c r="K254" s="95"/>
      <c r="L254" s="93"/>
      <c r="M254" s="95"/>
      <c r="N254" s="93"/>
      <c r="O254" s="94"/>
      <c r="P254" s="95"/>
      <c r="Q254" s="42"/>
      <c r="BD254" s="41"/>
      <c r="CN254" s="40" t="s">
        <v>1203</v>
      </c>
    </row>
    <row r="255" spans="1:92" ht="15">
      <c r="B255" s="102"/>
      <c r="C255" s="113"/>
      <c r="D255" s="103"/>
      <c r="E255" s="93"/>
      <c r="F255" s="95"/>
      <c r="G255" s="93"/>
      <c r="H255" s="95"/>
      <c r="I255" s="93"/>
      <c r="J255" s="94"/>
      <c r="K255" s="95"/>
      <c r="L255" s="93"/>
      <c r="M255" s="95"/>
      <c r="N255" s="93"/>
      <c r="O255" s="94"/>
      <c r="P255" s="95"/>
      <c r="Q255" s="42"/>
      <c r="BD255" s="41"/>
      <c r="CN255" s="40" t="s">
        <v>1202</v>
      </c>
    </row>
    <row r="256" spans="1:92" ht="15">
      <c r="B256" s="102"/>
      <c r="C256" s="113"/>
      <c r="D256" s="103"/>
      <c r="E256" s="93"/>
      <c r="F256" s="95"/>
      <c r="G256" s="93"/>
      <c r="H256" s="95"/>
      <c r="I256" s="93"/>
      <c r="J256" s="94"/>
      <c r="K256" s="95"/>
      <c r="L256" s="93"/>
      <c r="M256" s="95"/>
      <c r="N256" s="93"/>
      <c r="O256" s="94"/>
      <c r="P256" s="95"/>
      <c r="Q256" s="42"/>
      <c r="BD256" s="41"/>
      <c r="CN256" s="40" t="s">
        <v>1201</v>
      </c>
    </row>
    <row r="257" spans="2:92" ht="15">
      <c r="B257" s="102"/>
      <c r="C257" s="113"/>
      <c r="D257" s="103"/>
      <c r="E257" s="93"/>
      <c r="F257" s="95"/>
      <c r="G257" s="93"/>
      <c r="H257" s="95"/>
      <c r="I257" s="93"/>
      <c r="J257" s="94"/>
      <c r="K257" s="95"/>
      <c r="L257" s="93"/>
      <c r="M257" s="95"/>
      <c r="N257" s="93"/>
      <c r="O257" s="94"/>
      <c r="P257" s="95"/>
      <c r="Q257" s="42"/>
      <c r="BD257" s="41"/>
      <c r="CN257" s="40" t="s">
        <v>1200</v>
      </c>
    </row>
    <row r="258" spans="2:92" ht="15">
      <c r="B258" s="102"/>
      <c r="C258" s="113"/>
      <c r="D258" s="103"/>
      <c r="E258" s="93"/>
      <c r="F258" s="95"/>
      <c r="G258" s="93"/>
      <c r="H258" s="95"/>
      <c r="I258" s="93"/>
      <c r="J258" s="94"/>
      <c r="K258" s="95"/>
      <c r="L258" s="93"/>
      <c r="M258" s="95"/>
      <c r="N258" s="93"/>
      <c r="O258" s="94"/>
      <c r="P258" s="95"/>
      <c r="Q258" s="42"/>
      <c r="BD258" s="41"/>
      <c r="CN258" s="40" t="s">
        <v>1185</v>
      </c>
    </row>
    <row r="259" spans="2:92" ht="15">
      <c r="B259" s="102"/>
      <c r="C259" s="113"/>
      <c r="D259" s="103"/>
      <c r="E259" s="93"/>
      <c r="F259" s="95"/>
      <c r="G259" s="93"/>
      <c r="H259" s="95"/>
      <c r="I259" s="93"/>
      <c r="J259" s="94"/>
      <c r="K259" s="95"/>
      <c r="L259" s="93"/>
      <c r="M259" s="95"/>
      <c r="N259" s="93"/>
      <c r="O259" s="94"/>
      <c r="P259" s="95"/>
      <c r="Q259" s="42"/>
      <c r="BD259" s="41"/>
      <c r="CN259" s="40" t="s">
        <v>1184</v>
      </c>
    </row>
    <row r="260" spans="2:92" ht="15">
      <c r="B260" s="102"/>
      <c r="C260" s="113"/>
      <c r="D260" s="103"/>
      <c r="E260" s="93"/>
      <c r="F260" s="95"/>
      <c r="G260" s="93"/>
      <c r="H260" s="95"/>
      <c r="I260" s="93"/>
      <c r="J260" s="94"/>
      <c r="K260" s="95"/>
      <c r="L260" s="93"/>
      <c r="M260" s="95"/>
      <c r="N260" s="93"/>
      <c r="O260" s="94"/>
      <c r="P260" s="95"/>
      <c r="Q260" s="42"/>
      <c r="BD260" s="41"/>
      <c r="CN260" s="40" t="s">
        <v>1183</v>
      </c>
    </row>
    <row r="261" spans="2:92" ht="15">
      <c r="B261" s="102"/>
      <c r="C261" s="113"/>
      <c r="D261" s="103"/>
      <c r="E261" s="93"/>
      <c r="F261" s="95"/>
      <c r="G261" s="93"/>
      <c r="H261" s="95"/>
      <c r="I261" s="93"/>
      <c r="J261" s="94"/>
      <c r="K261" s="95"/>
      <c r="L261" s="93"/>
      <c r="M261" s="95"/>
      <c r="N261" s="93"/>
      <c r="O261" s="94"/>
      <c r="P261" s="95"/>
      <c r="Q261" s="42"/>
      <c r="BD261" s="41"/>
      <c r="CN261" s="40" t="s">
        <v>1182</v>
      </c>
    </row>
    <row r="262" spans="2:92" ht="15">
      <c r="B262" s="102"/>
      <c r="C262" s="113"/>
      <c r="D262" s="103"/>
      <c r="E262" s="93"/>
      <c r="F262" s="95"/>
      <c r="G262" s="93"/>
      <c r="H262" s="95"/>
      <c r="I262" s="93"/>
      <c r="J262" s="94"/>
      <c r="K262" s="95"/>
      <c r="L262" s="93"/>
      <c r="M262" s="95"/>
      <c r="N262" s="93"/>
      <c r="O262" s="94"/>
      <c r="P262" s="95"/>
      <c r="Q262" s="42"/>
      <c r="BD262" s="41"/>
    </row>
    <row r="263" spans="2:92" ht="15">
      <c r="B263" s="102"/>
      <c r="C263" s="113"/>
      <c r="D263" s="103"/>
      <c r="E263" s="93"/>
      <c r="F263" s="95"/>
      <c r="G263" s="93"/>
      <c r="H263" s="95"/>
      <c r="I263" s="93"/>
      <c r="J263" s="94"/>
      <c r="K263" s="95"/>
      <c r="L263" s="93"/>
      <c r="M263" s="95"/>
      <c r="N263" s="93"/>
      <c r="O263" s="94"/>
      <c r="P263" s="95"/>
      <c r="Q263" s="42"/>
      <c r="BD263" s="41"/>
    </row>
    <row r="264" spans="2:92" ht="15">
      <c r="B264" s="102"/>
      <c r="C264" s="113"/>
      <c r="D264" s="103"/>
      <c r="E264" s="93"/>
      <c r="F264" s="95"/>
      <c r="G264" s="93"/>
      <c r="H264" s="95"/>
      <c r="I264" s="93"/>
      <c r="J264" s="94"/>
      <c r="K264" s="95"/>
      <c r="L264" s="93"/>
      <c r="M264" s="95"/>
      <c r="N264" s="93"/>
      <c r="O264" s="94"/>
      <c r="P264" s="95"/>
      <c r="Q264" s="42"/>
      <c r="BD264" s="41"/>
    </row>
    <row r="265" spans="2:92" ht="15">
      <c r="B265" s="102"/>
      <c r="C265" s="113"/>
      <c r="D265" s="103"/>
      <c r="E265" s="93"/>
      <c r="F265" s="95"/>
      <c r="G265" s="93"/>
      <c r="H265" s="95"/>
      <c r="I265" s="93"/>
      <c r="J265" s="94"/>
      <c r="K265" s="95"/>
      <c r="L265" s="93"/>
      <c r="M265" s="95"/>
      <c r="N265" s="93"/>
      <c r="O265" s="94"/>
      <c r="P265" s="95"/>
      <c r="Q265" s="42"/>
      <c r="BD265" s="41"/>
    </row>
    <row r="266" spans="2:92" ht="15">
      <c r="B266" s="102"/>
      <c r="C266" s="113"/>
      <c r="D266" s="103"/>
      <c r="E266" s="93"/>
      <c r="F266" s="95"/>
      <c r="G266" s="93"/>
      <c r="H266" s="95"/>
      <c r="I266" s="93"/>
      <c r="J266" s="94"/>
      <c r="K266" s="95"/>
      <c r="L266" s="93"/>
      <c r="M266" s="95"/>
      <c r="N266" s="93"/>
      <c r="O266" s="94"/>
      <c r="P266" s="95"/>
      <c r="Q266" s="42"/>
      <c r="BD266" s="41"/>
    </row>
    <row r="267" spans="2:92" ht="15">
      <c r="B267" s="102"/>
      <c r="C267" s="113"/>
      <c r="D267" s="103"/>
      <c r="E267" s="93"/>
      <c r="F267" s="95"/>
      <c r="G267" s="93"/>
      <c r="H267" s="95"/>
      <c r="I267" s="93"/>
      <c r="J267" s="94"/>
      <c r="K267" s="95"/>
      <c r="L267" s="93"/>
      <c r="M267" s="95"/>
      <c r="N267" s="93"/>
      <c r="O267" s="94"/>
      <c r="P267" s="95"/>
      <c r="Q267" s="42"/>
      <c r="BD267" s="41"/>
    </row>
    <row r="268" spans="2:92" ht="15">
      <c r="B268" s="169" t="s">
        <v>920</v>
      </c>
      <c r="C268" s="169"/>
      <c r="D268" s="169"/>
      <c r="E268" s="107" t="str">
        <f>TEXT(SUMPRODUCT((E248:E267)*1),"0.00")</f>
        <v>0.00</v>
      </c>
      <c r="F268" s="108"/>
      <c r="G268" s="188"/>
      <c r="H268" s="188"/>
      <c r="I268" s="107" t="str">
        <f>TEXT(SUMPRODUCT((I248:I267)*1),"0.00")</f>
        <v>0.00</v>
      </c>
      <c r="J268" s="112"/>
      <c r="K268" s="108"/>
      <c r="L268" s="188"/>
      <c r="M268" s="188"/>
      <c r="N268" s="107" t="str">
        <f>TEXT(SUMPRODUCT((N248:N267)*1),"0.00")</f>
        <v>0.00</v>
      </c>
      <c r="O268" s="112"/>
      <c r="P268" s="108"/>
      <c r="Q268" s="42"/>
      <c r="AD268" s="40">
        <f>ROW()</f>
        <v>268</v>
      </c>
      <c r="BB268" s="40" t="s">
        <v>1221</v>
      </c>
      <c r="BC268" s="40" t="s">
        <v>348</v>
      </c>
      <c r="BD268" s="41" t="b">
        <v>1</v>
      </c>
      <c r="BE268" s="40" t="str">
        <f t="shared" ref="BE268:BE276" si="36">I314</f>
        <v>0</v>
      </c>
      <c r="BF268" s="40" t="str">
        <f t="shared" ref="BF268:BF276" si="37">""&amp;I314</f>
        <v>0</v>
      </c>
      <c r="BG268" s="40" t="b">
        <v>1</v>
      </c>
      <c r="BH268" s="40" t="b">
        <v>0</v>
      </c>
      <c r="BK268" s="40" t="e">
        <f t="shared" ref="BK268:BK276" ca="1" si="38">_xlfn.FORMULATEXT(BE268)</f>
        <v>#N/A</v>
      </c>
      <c r="BL268" s="40" t="e">
        <f t="shared" ref="BL268:BL276" ca="1" si="39">_xlfn.FORMULATEXT(BE268)</f>
        <v>#N/A</v>
      </c>
    </row>
    <row r="269" spans="2:92" ht="15" customHeight="1">
      <c r="AD269" s="40">
        <f>ROW()</f>
        <v>269</v>
      </c>
      <c r="BB269" s="40" t="s">
        <v>1222</v>
      </c>
      <c r="BC269" s="40" t="s">
        <v>348</v>
      </c>
      <c r="BD269" s="41" t="b">
        <v>1</v>
      </c>
      <c r="BE269" s="40" t="str">
        <f t="shared" si="36"/>
        <v>0</v>
      </c>
      <c r="BF269" s="40" t="str">
        <f t="shared" si="37"/>
        <v>0</v>
      </c>
      <c r="BG269" s="40" t="b">
        <v>1</v>
      </c>
      <c r="BH269" s="40" t="b">
        <v>0</v>
      </c>
      <c r="BK269" s="40" t="e">
        <f t="shared" ca="1" si="38"/>
        <v>#N/A</v>
      </c>
      <c r="BL269" s="40" t="e">
        <f t="shared" ca="1" si="39"/>
        <v>#N/A</v>
      </c>
    </row>
    <row r="270" spans="2:92" ht="15">
      <c r="B270" s="44" t="s">
        <v>1223</v>
      </c>
      <c r="AD270" s="40">
        <f>ROW()</f>
        <v>270</v>
      </c>
      <c r="BB270" s="40" t="s">
        <v>1224</v>
      </c>
      <c r="BC270" s="40" t="s">
        <v>348</v>
      </c>
      <c r="BD270" s="41" t="b">
        <v>1</v>
      </c>
      <c r="BE270" s="40" t="str">
        <f t="shared" si="36"/>
        <v>0</v>
      </c>
      <c r="BF270" s="40" t="str">
        <f t="shared" si="37"/>
        <v>0</v>
      </c>
      <c r="BG270" s="40" t="b">
        <v>1</v>
      </c>
      <c r="BH270" s="40" t="b">
        <v>0</v>
      </c>
      <c r="BK270" s="40" t="e">
        <f t="shared" ca="1" si="38"/>
        <v>#N/A</v>
      </c>
      <c r="BL270" s="40" t="e">
        <f t="shared" ca="1" si="39"/>
        <v>#N/A</v>
      </c>
    </row>
    <row r="271" spans="2:92" ht="15">
      <c r="AD271" s="40">
        <f>ROW()</f>
        <v>271</v>
      </c>
      <c r="BB271" s="40" t="s">
        <v>1225</v>
      </c>
      <c r="BC271" s="40" t="s">
        <v>348</v>
      </c>
      <c r="BD271" s="41" t="b">
        <v>1</v>
      </c>
      <c r="BE271" s="40" t="str">
        <f t="shared" si="36"/>
        <v>0</v>
      </c>
      <c r="BF271" s="40" t="str">
        <f t="shared" si="37"/>
        <v>0</v>
      </c>
      <c r="BG271" s="40" t="b">
        <v>1</v>
      </c>
      <c r="BH271" s="40" t="b">
        <v>0</v>
      </c>
      <c r="BK271" s="40" t="e">
        <f t="shared" ca="1" si="38"/>
        <v>#N/A</v>
      </c>
      <c r="BL271" s="40" t="e">
        <f t="shared" ca="1" si="39"/>
        <v>#N/A</v>
      </c>
    </row>
    <row r="272" spans="2:92" ht="15">
      <c r="B272" s="40" t="s">
        <v>1226</v>
      </c>
      <c r="N272" s="93" t="s">
        <v>1924</v>
      </c>
      <c r="O272" s="94"/>
      <c r="P272" s="95"/>
      <c r="AD272" s="40">
        <f>ROW()</f>
        <v>272</v>
      </c>
      <c r="BB272" s="40" t="s">
        <v>1227</v>
      </c>
      <c r="BC272" s="40" t="s">
        <v>348</v>
      </c>
      <c r="BD272" s="41" t="b">
        <v>1</v>
      </c>
      <c r="BE272" s="40" t="str">
        <f t="shared" si="36"/>
        <v>0</v>
      </c>
      <c r="BF272" s="40" t="str">
        <f t="shared" si="37"/>
        <v>0</v>
      </c>
      <c r="BG272" s="40" t="b">
        <v>1</v>
      </c>
      <c r="BH272" s="40" t="b">
        <v>0</v>
      </c>
      <c r="BK272" s="40" t="e">
        <f t="shared" ca="1" si="38"/>
        <v>#N/A</v>
      </c>
      <c r="BL272" s="40" t="e">
        <f t="shared" ca="1" si="39"/>
        <v>#N/A</v>
      </c>
    </row>
    <row r="273" spans="1:64" ht="15">
      <c r="AD273" s="40">
        <f>ROW()</f>
        <v>273</v>
      </c>
      <c r="BB273" s="40" t="s">
        <v>1228</v>
      </c>
      <c r="BC273" s="40" t="s">
        <v>348</v>
      </c>
      <c r="BD273" s="41" t="b">
        <v>1</v>
      </c>
      <c r="BE273" s="40" t="str">
        <f t="shared" si="36"/>
        <v>0</v>
      </c>
      <c r="BF273" s="40" t="str">
        <f t="shared" si="37"/>
        <v>0</v>
      </c>
      <c r="BG273" s="40" t="b">
        <v>1</v>
      </c>
      <c r="BH273" s="40" t="b">
        <v>0</v>
      </c>
      <c r="BK273" s="40" t="e">
        <f t="shared" ca="1" si="38"/>
        <v>#N/A</v>
      </c>
      <c r="BL273" s="40" t="e">
        <f t="shared" ca="1" si="39"/>
        <v>#N/A</v>
      </c>
    </row>
    <row r="274" spans="1:64" ht="15">
      <c r="B274" s="46" t="s">
        <v>1229</v>
      </c>
      <c r="N274" s="93" t="s">
        <v>1925</v>
      </c>
      <c r="O274" s="94"/>
      <c r="P274" s="95"/>
      <c r="AD274" s="40">
        <f>ROW()</f>
        <v>274</v>
      </c>
      <c r="BB274" s="40" t="s">
        <v>1230</v>
      </c>
      <c r="BC274" s="40" t="s">
        <v>348</v>
      </c>
      <c r="BD274" s="41" t="b">
        <v>1</v>
      </c>
      <c r="BE274" s="40" t="str">
        <f t="shared" si="36"/>
        <v>7478</v>
      </c>
      <c r="BF274" s="40" t="str">
        <f t="shared" si="37"/>
        <v>7478</v>
      </c>
      <c r="BG274" s="40" t="b">
        <v>1</v>
      </c>
      <c r="BH274" s="40" t="b">
        <v>0</v>
      </c>
      <c r="BK274" s="40" t="e">
        <f t="shared" ca="1" si="38"/>
        <v>#N/A</v>
      </c>
      <c r="BL274" s="40" t="e">
        <f t="shared" ca="1" si="39"/>
        <v>#N/A</v>
      </c>
    </row>
    <row r="275" spans="1:64" ht="15">
      <c r="AD275" s="40">
        <f>ROW()</f>
        <v>275</v>
      </c>
      <c r="BB275" s="40" t="s">
        <v>1231</v>
      </c>
      <c r="BC275" s="40" t="s">
        <v>348</v>
      </c>
      <c r="BD275" s="41" t="b">
        <v>1</v>
      </c>
      <c r="BE275" s="40" t="str">
        <f t="shared" si="36"/>
        <v>105758</v>
      </c>
      <c r="BF275" s="40" t="str">
        <f t="shared" si="37"/>
        <v>105758</v>
      </c>
      <c r="BG275" s="40" t="b">
        <v>1</v>
      </c>
      <c r="BH275" s="40" t="b">
        <v>0</v>
      </c>
      <c r="BK275" s="40" t="e">
        <f t="shared" ca="1" si="38"/>
        <v>#N/A</v>
      </c>
      <c r="BL275" s="40" t="e">
        <f t="shared" ca="1" si="39"/>
        <v>#N/A</v>
      </c>
    </row>
    <row r="276" spans="1:64" ht="15">
      <c r="A276" s="54" t="s">
        <v>360</v>
      </c>
      <c r="B276" s="44" t="s">
        <v>1233</v>
      </c>
      <c r="AD276" s="40">
        <f>ROW()</f>
        <v>276</v>
      </c>
      <c r="BB276" s="40" t="s">
        <v>1234</v>
      </c>
      <c r="BC276" s="40" t="s">
        <v>348</v>
      </c>
      <c r="BD276" s="41" t="b">
        <v>1</v>
      </c>
      <c r="BE276" s="40" t="str">
        <f t="shared" si="36"/>
        <v>792808.00</v>
      </c>
      <c r="BF276" s="40" t="str">
        <f t="shared" si="37"/>
        <v>792808.00</v>
      </c>
      <c r="BG276" s="40" t="b">
        <v>0</v>
      </c>
      <c r="BH276" s="40" t="b">
        <v>0</v>
      </c>
      <c r="BK276" s="40" t="e">
        <f t="shared" ca="1" si="38"/>
        <v>#N/A</v>
      </c>
      <c r="BL276" s="40" t="e">
        <f t="shared" ca="1" si="39"/>
        <v>#N/A</v>
      </c>
    </row>
    <row r="277" spans="1:64" ht="15">
      <c r="A277" s="54" t="s">
        <v>360</v>
      </c>
      <c r="AD277" s="40">
        <f>ROW()</f>
        <v>277</v>
      </c>
      <c r="BB277" s="40" t="s">
        <v>1235</v>
      </c>
      <c r="BC277" s="40" t="s">
        <v>458</v>
      </c>
      <c r="BD277" s="41" t="b">
        <v>0</v>
      </c>
      <c r="BE277" s="40" t="s">
        <v>1195</v>
      </c>
      <c r="BF277" s="40" t="s">
        <v>1195</v>
      </c>
      <c r="BG277" s="40" t="b">
        <v>0</v>
      </c>
      <c r="BH277" s="40" t="b">
        <v>0</v>
      </c>
      <c r="BK277" s="40" t="s">
        <v>460</v>
      </c>
      <c r="BL277" s="40" t="s">
        <v>460</v>
      </c>
    </row>
    <row r="278" spans="1:64" ht="15">
      <c r="A278" s="54" t="s">
        <v>360</v>
      </c>
      <c r="B278" s="44" t="s">
        <v>1236</v>
      </c>
      <c r="AD278" s="40">
        <f>ROW()</f>
        <v>278</v>
      </c>
      <c r="BB278" s="40" t="s">
        <v>1237</v>
      </c>
      <c r="BC278" s="40" t="s">
        <v>458</v>
      </c>
      <c r="BD278" s="41" t="b">
        <v>0</v>
      </c>
      <c r="BE278" s="40" t="s">
        <v>1095</v>
      </c>
      <c r="BF278" s="40" t="s">
        <v>1095</v>
      </c>
      <c r="BG278" s="40" t="b">
        <v>0</v>
      </c>
      <c r="BH278" s="40" t="b">
        <v>0</v>
      </c>
      <c r="BK278" s="40" t="s">
        <v>460</v>
      </c>
      <c r="BL278" s="40" t="s">
        <v>460</v>
      </c>
    </row>
    <row r="279" spans="1:64" ht="15">
      <c r="A279" s="54" t="s">
        <v>360</v>
      </c>
      <c r="AD279" s="40">
        <f>ROW()</f>
        <v>279</v>
      </c>
      <c r="BB279" s="40" t="s">
        <v>1238</v>
      </c>
      <c r="BC279" s="40" t="s">
        <v>458</v>
      </c>
      <c r="BD279" s="41" t="b">
        <v>0</v>
      </c>
      <c r="BE279" s="40" t="s">
        <v>681</v>
      </c>
      <c r="BF279" s="40" t="s">
        <v>681</v>
      </c>
      <c r="BG279" s="40" t="b">
        <v>0</v>
      </c>
      <c r="BH279" s="40" t="b">
        <v>0</v>
      </c>
      <c r="BK279" s="40" t="s">
        <v>460</v>
      </c>
      <c r="BL279" s="40" t="s">
        <v>460</v>
      </c>
    </row>
    <row r="280" spans="1:64" ht="15">
      <c r="A280" s="54" t="s">
        <v>360</v>
      </c>
      <c r="B280" s="125" t="s">
        <v>1239</v>
      </c>
      <c r="C280" s="125"/>
      <c r="D280" s="125" t="s">
        <v>1240</v>
      </c>
      <c r="E280" s="125"/>
      <c r="F280" s="125"/>
      <c r="G280" s="125"/>
      <c r="H280" s="125"/>
      <c r="I280" s="240" t="s">
        <v>1241</v>
      </c>
      <c r="J280" s="240"/>
      <c r="K280" s="240"/>
      <c r="L280" s="240"/>
      <c r="M280" s="240" t="s">
        <v>1242</v>
      </c>
      <c r="N280" s="240"/>
      <c r="O280" s="240"/>
      <c r="P280" s="240"/>
      <c r="AD280" s="40">
        <f>ROW()</f>
        <v>280</v>
      </c>
      <c r="BB280" s="40" t="s">
        <v>1243</v>
      </c>
      <c r="BC280" s="40" t="s">
        <v>348</v>
      </c>
      <c r="BD280" s="41" t="b">
        <v>1</v>
      </c>
      <c r="BE280" s="40" t="str">
        <f>K307</f>
        <v>21.66</v>
      </c>
      <c r="BF280" s="40" t="str">
        <f>""&amp;K307</f>
        <v>21.66</v>
      </c>
      <c r="BG280" s="40" t="b">
        <v>0</v>
      </c>
      <c r="BH280" s="40" t="b">
        <v>0</v>
      </c>
      <c r="BK280" s="40" t="e">
        <f t="shared" ref="BK280:BK294" ca="1" si="40">_xlfn.FORMULATEXT(BE280)</f>
        <v>#N/A</v>
      </c>
      <c r="BL280" s="40" t="e">
        <f t="shared" ref="BL280:BL294" ca="1" si="41">_xlfn.FORMULATEXT(BE280)</f>
        <v>#N/A</v>
      </c>
    </row>
    <row r="281" spans="1:64" ht="15">
      <c r="A281" s="54" t="s">
        <v>360</v>
      </c>
      <c r="B281" s="125"/>
      <c r="C281" s="125"/>
      <c r="D281" s="125"/>
      <c r="E281" s="125"/>
      <c r="F281" s="125"/>
      <c r="G281" s="125"/>
      <c r="H281" s="125"/>
      <c r="I281" s="240" t="s">
        <v>915</v>
      </c>
      <c r="J281" s="240"/>
      <c r="K281" s="240" t="s">
        <v>1095</v>
      </c>
      <c r="L281" s="240"/>
      <c r="M281" s="240" t="s">
        <v>915</v>
      </c>
      <c r="N281" s="240"/>
      <c r="O281" s="240" t="s">
        <v>1095</v>
      </c>
      <c r="P281" s="240"/>
      <c r="AD281" s="40">
        <f>ROW()</f>
        <v>281</v>
      </c>
      <c r="BB281" s="40" t="s">
        <v>1244</v>
      </c>
      <c r="BC281" s="40" t="s">
        <v>348</v>
      </c>
      <c r="BD281" s="41" t="b">
        <v>1</v>
      </c>
      <c r="BE281" s="40" t="str">
        <f>K308</f>
        <v>0.04</v>
      </c>
      <c r="BF281" s="40" t="str">
        <f>""&amp;K308</f>
        <v>0.04</v>
      </c>
      <c r="BG281" s="40" t="b">
        <v>0</v>
      </c>
      <c r="BH281" s="40" t="b">
        <v>0</v>
      </c>
      <c r="BK281" s="40" t="e">
        <f t="shared" ca="1" si="40"/>
        <v>#N/A</v>
      </c>
      <c r="BL281" s="40" t="e">
        <f t="shared" ca="1" si="41"/>
        <v>#N/A</v>
      </c>
    </row>
    <row r="282" spans="1:64" ht="15">
      <c r="A282" s="54" t="s">
        <v>360</v>
      </c>
      <c r="B282" s="127">
        <v>1</v>
      </c>
      <c r="C282" s="127"/>
      <c r="D282" s="149" t="s">
        <v>1245</v>
      </c>
      <c r="E282" s="149"/>
      <c r="F282" s="149"/>
      <c r="G282" s="149"/>
      <c r="H282" s="149"/>
      <c r="I282" s="152"/>
      <c r="J282" s="152"/>
      <c r="K282" s="153"/>
      <c r="L282" s="153"/>
      <c r="M282" s="152"/>
      <c r="N282" s="152"/>
      <c r="O282" s="153"/>
      <c r="P282" s="153"/>
      <c r="AD282" s="40">
        <f>ROW()</f>
        <v>282</v>
      </c>
      <c r="BB282" s="40" t="s">
        <v>1246</v>
      </c>
      <c r="BC282" s="40" t="s">
        <v>348</v>
      </c>
      <c r="BD282" s="41" t="b">
        <v>1</v>
      </c>
      <c r="BE282" s="40" t="str">
        <f>K309</f>
        <v>0.00</v>
      </c>
      <c r="BF282" s="40" t="str">
        <f>""&amp;K309</f>
        <v>0.00</v>
      </c>
      <c r="BG282" s="40" t="b">
        <v>0</v>
      </c>
      <c r="BH282" s="40" t="b">
        <v>0</v>
      </c>
      <c r="BK282" s="40" t="e">
        <f t="shared" ca="1" si="40"/>
        <v>#N/A</v>
      </c>
      <c r="BL282" s="40" t="e">
        <f t="shared" ca="1" si="41"/>
        <v>#N/A</v>
      </c>
    </row>
    <row r="283" spans="1:64" ht="14.45" customHeight="1">
      <c r="A283" s="54" t="s">
        <v>360</v>
      </c>
      <c r="B283" s="127"/>
      <c r="C283" s="127"/>
      <c r="D283" s="149" t="s">
        <v>1247</v>
      </c>
      <c r="E283" s="149"/>
      <c r="F283" s="149"/>
      <c r="G283" s="149"/>
      <c r="H283" s="149"/>
      <c r="I283" s="93" t="s">
        <v>1926</v>
      </c>
      <c r="J283" s="95"/>
      <c r="K283" s="114" t="str">
        <f>IF(I283&lt;&gt;"",IF(($I$298+$I$322)=0,"0.00",TEXT(ROUND(I283/($I$298+$I$322)*100,2),"0.00")),"0.00")</f>
        <v>74.69</v>
      </c>
      <c r="L283" s="115"/>
      <c r="M283" s="93" t="s">
        <v>973</v>
      </c>
      <c r="N283" s="95"/>
      <c r="O283" s="114" t="str">
        <f>IF(M283&lt;&gt;"",IF(($M$298+$M$322)=0,"0.00",TEXT(ROUND(M283/($M$298+$M$322)*100,2),"0.00")),"0.00")</f>
        <v>0.00</v>
      </c>
      <c r="P283" s="115"/>
      <c r="AD283" s="40">
        <f>ROW()</f>
        <v>283</v>
      </c>
      <c r="BB283" s="40" t="s">
        <v>1248</v>
      </c>
      <c r="BC283" s="40" t="s">
        <v>348</v>
      </c>
      <c r="BD283" s="41" t="b">
        <v>1</v>
      </c>
      <c r="BE283" s="40" t="str">
        <f t="shared" ref="BE283:BE294" si="42">K311</f>
        <v>0.00</v>
      </c>
      <c r="BF283" s="40" t="str">
        <f t="shared" ref="BF283:BF294" si="43">""&amp;K311</f>
        <v>0.00</v>
      </c>
      <c r="BG283" s="40" t="b">
        <v>0</v>
      </c>
      <c r="BH283" s="40" t="b">
        <v>0</v>
      </c>
      <c r="BK283" s="40" t="e">
        <f t="shared" ca="1" si="40"/>
        <v>#N/A</v>
      </c>
      <c r="BL283" s="40" t="e">
        <f t="shared" ca="1" si="41"/>
        <v>#N/A</v>
      </c>
    </row>
    <row r="284" spans="1:64" ht="15">
      <c r="A284" s="54" t="s">
        <v>360</v>
      </c>
      <c r="B284" s="127"/>
      <c r="C284" s="127"/>
      <c r="D284" s="149" t="s">
        <v>1249</v>
      </c>
      <c r="E284" s="149"/>
      <c r="F284" s="149"/>
      <c r="G284" s="149"/>
      <c r="H284" s="149"/>
      <c r="I284" s="93" t="s">
        <v>973</v>
      </c>
      <c r="J284" s="95"/>
      <c r="K284" s="114" t="str">
        <f>IF(I284&lt;&gt;"",IF(($I$298+$I$322)=0,"0.00",TEXT(ROUND(I284/($I$298+$I$322)*100,2),"0.00")),"0.00")</f>
        <v>0.00</v>
      </c>
      <c r="L284" s="115"/>
      <c r="M284" s="93" t="s">
        <v>973</v>
      </c>
      <c r="N284" s="95"/>
      <c r="O284" s="114" t="str">
        <f>IF(M284&lt;&gt;"",IF(($M$298+$M$322)=0,"0.00",TEXT(ROUND(M284/($M$298+$M$322)*100,2),"0.00")),"0.00")</f>
        <v>0.00</v>
      </c>
      <c r="P284" s="115"/>
      <c r="AD284" s="40">
        <f>ROW()</f>
        <v>284</v>
      </c>
      <c r="BB284" s="40" t="s">
        <v>1250</v>
      </c>
      <c r="BC284" s="40" t="s">
        <v>348</v>
      </c>
      <c r="BD284" s="41" t="b">
        <v>1</v>
      </c>
      <c r="BE284" s="40" t="str">
        <f t="shared" si="42"/>
        <v>0.00</v>
      </c>
      <c r="BF284" s="40" t="str">
        <f t="shared" si="43"/>
        <v>0.00</v>
      </c>
      <c r="BG284" s="40" t="b">
        <v>0</v>
      </c>
      <c r="BH284" s="40" t="b">
        <v>0</v>
      </c>
      <c r="BK284" s="40" t="e">
        <f t="shared" ca="1" si="40"/>
        <v>#N/A</v>
      </c>
      <c r="BL284" s="40" t="e">
        <f t="shared" ca="1" si="41"/>
        <v>#N/A</v>
      </c>
    </row>
    <row r="285" spans="1:64" ht="15">
      <c r="A285" s="54" t="s">
        <v>360</v>
      </c>
      <c r="B285" s="127"/>
      <c r="C285" s="127"/>
      <c r="D285" s="149" t="s">
        <v>1251</v>
      </c>
      <c r="E285" s="149"/>
      <c r="F285" s="149"/>
      <c r="G285" s="149"/>
      <c r="H285" s="149"/>
      <c r="I285" s="93" t="s">
        <v>973</v>
      </c>
      <c r="J285" s="95"/>
      <c r="K285" s="114" t="str">
        <f>IF(I285&lt;&gt;"",IF(($I$298+$I$322)=0,"0.00",TEXT(ROUND(I285/($I$298+$I$322)*100,2),"0.00")),"0.00")</f>
        <v>0.00</v>
      </c>
      <c r="L285" s="115"/>
      <c r="M285" s="93" t="s">
        <v>973</v>
      </c>
      <c r="N285" s="95"/>
      <c r="O285" s="114" t="str">
        <f>IF(M285&lt;&gt;"",IF(($M$298+$M$322)=0,"0.00",TEXT(ROUND(M285/($M$298+$M$322)*100,2),"0.00")),"0.00")</f>
        <v>0.00</v>
      </c>
      <c r="P285" s="115"/>
      <c r="AD285" s="40">
        <f>ROW()</f>
        <v>285</v>
      </c>
      <c r="BB285" s="40" t="s">
        <v>1252</v>
      </c>
      <c r="BC285" s="40" t="s">
        <v>348</v>
      </c>
      <c r="BD285" s="41" t="b">
        <v>1</v>
      </c>
      <c r="BE285" s="40" t="str">
        <f t="shared" si="42"/>
        <v>0.00</v>
      </c>
      <c r="BF285" s="40" t="str">
        <f t="shared" si="43"/>
        <v>0.00</v>
      </c>
      <c r="BG285" s="40" t="b">
        <v>0</v>
      </c>
      <c r="BH285" s="40" t="b">
        <v>0</v>
      </c>
      <c r="BK285" s="40" t="e">
        <f t="shared" ca="1" si="40"/>
        <v>#N/A</v>
      </c>
      <c r="BL285" s="40" t="e">
        <f t="shared" ca="1" si="41"/>
        <v>#N/A</v>
      </c>
    </row>
    <row r="286" spans="1:64" ht="15">
      <c r="A286" s="54" t="s">
        <v>360</v>
      </c>
      <c r="B286" s="127">
        <v>2</v>
      </c>
      <c r="C286" s="127"/>
      <c r="D286" s="149" t="s">
        <v>1253</v>
      </c>
      <c r="E286" s="149"/>
      <c r="F286" s="149"/>
      <c r="G286" s="149"/>
      <c r="H286" s="149"/>
      <c r="I286" s="154"/>
      <c r="J286" s="154"/>
      <c r="K286" s="155"/>
      <c r="L286" s="155"/>
      <c r="M286" s="154"/>
      <c r="N286" s="154"/>
      <c r="O286" s="155"/>
      <c r="P286" s="155"/>
      <c r="AD286" s="40">
        <f>ROW()</f>
        <v>286</v>
      </c>
      <c r="BB286" s="40" t="s">
        <v>1254</v>
      </c>
      <c r="BC286" s="40" t="s">
        <v>348</v>
      </c>
      <c r="BD286" s="41" t="b">
        <v>1</v>
      </c>
      <c r="BE286" s="40" t="str">
        <f t="shared" si="42"/>
        <v>0.00</v>
      </c>
      <c r="BF286" s="40" t="str">
        <f t="shared" si="43"/>
        <v>0.00</v>
      </c>
      <c r="BG286" s="40" t="b">
        <v>0</v>
      </c>
      <c r="BH286" s="40" t="b">
        <v>0</v>
      </c>
      <c r="BK286" s="40" t="e">
        <f t="shared" ca="1" si="40"/>
        <v>#N/A</v>
      </c>
      <c r="BL286" s="40" t="e">
        <f t="shared" ca="1" si="41"/>
        <v>#N/A</v>
      </c>
    </row>
    <row r="287" spans="1:64" ht="15">
      <c r="A287" s="54" t="s">
        <v>360</v>
      </c>
      <c r="B287" s="127"/>
      <c r="C287" s="127"/>
      <c r="D287" s="149" t="s">
        <v>1255</v>
      </c>
      <c r="E287" s="149"/>
      <c r="F287" s="149"/>
      <c r="G287" s="149"/>
      <c r="H287" s="149"/>
      <c r="I287" s="93" t="s">
        <v>973</v>
      </c>
      <c r="J287" s="95"/>
      <c r="K287" s="114" t="str">
        <f t="shared" ref="K287:K297" si="44">IF(I287&lt;&gt;"",IF(($I$298+$I$322)=0,"0.00",TEXT(ROUND(I287/($I$298+$I$322)*100,2),"0.00")),"0.00")</f>
        <v>0.00</v>
      </c>
      <c r="L287" s="115"/>
      <c r="M287" s="93" t="s">
        <v>973</v>
      </c>
      <c r="N287" s="95"/>
      <c r="O287" s="114" t="str">
        <f t="shared" ref="O287:O297" si="45">IF(M287&lt;&gt;"",IF(($M$298+$M$322)=0,"0.00",TEXT(ROUND(M287/($M$298+$M$322)*100,2),"0.00")),"0.00")</f>
        <v>0.00</v>
      </c>
      <c r="P287" s="115"/>
      <c r="AD287" s="40">
        <f>ROW()</f>
        <v>287</v>
      </c>
      <c r="BB287" s="40" t="s">
        <v>1256</v>
      </c>
      <c r="BC287" s="40" t="s">
        <v>348</v>
      </c>
      <c r="BD287" s="41" t="b">
        <v>1</v>
      </c>
      <c r="BE287" s="40" t="str">
        <f t="shared" si="42"/>
        <v>0.00</v>
      </c>
      <c r="BF287" s="40" t="str">
        <f t="shared" si="43"/>
        <v>0.00</v>
      </c>
      <c r="BG287" s="40" t="b">
        <v>0</v>
      </c>
      <c r="BH287" s="40" t="b">
        <v>0</v>
      </c>
      <c r="BK287" s="40" t="e">
        <f t="shared" ca="1" si="40"/>
        <v>#N/A</v>
      </c>
      <c r="BL287" s="40" t="e">
        <f t="shared" ca="1" si="41"/>
        <v>#N/A</v>
      </c>
    </row>
    <row r="288" spans="1:64" ht="15">
      <c r="A288" s="54" t="s">
        <v>360</v>
      </c>
      <c r="B288" s="127"/>
      <c r="C288" s="127"/>
      <c r="D288" s="149" t="s">
        <v>1257</v>
      </c>
      <c r="E288" s="149"/>
      <c r="F288" s="149"/>
      <c r="G288" s="149"/>
      <c r="H288" s="149"/>
      <c r="I288" s="93" t="s">
        <v>973</v>
      </c>
      <c r="J288" s="95"/>
      <c r="K288" s="114" t="str">
        <f t="shared" si="44"/>
        <v>0.00</v>
      </c>
      <c r="L288" s="115"/>
      <c r="M288" s="93" t="s">
        <v>973</v>
      </c>
      <c r="N288" s="95"/>
      <c r="O288" s="114" t="str">
        <f t="shared" si="45"/>
        <v>0.00</v>
      </c>
      <c r="P288" s="115"/>
      <c r="AD288" s="40">
        <f>ROW()</f>
        <v>288</v>
      </c>
      <c r="BB288" s="40" t="s">
        <v>1258</v>
      </c>
      <c r="BC288" s="40" t="s">
        <v>348</v>
      </c>
      <c r="BD288" s="41" t="b">
        <v>1</v>
      </c>
      <c r="BE288" s="40" t="str">
        <f t="shared" si="42"/>
        <v>0.00</v>
      </c>
      <c r="BF288" s="40" t="str">
        <f t="shared" si="43"/>
        <v>0.00</v>
      </c>
      <c r="BG288" s="40" t="b">
        <v>0</v>
      </c>
      <c r="BH288" s="40" t="b">
        <v>0</v>
      </c>
      <c r="BK288" s="40" t="e">
        <f t="shared" ca="1" si="40"/>
        <v>#N/A</v>
      </c>
      <c r="BL288" s="40" t="e">
        <f t="shared" ca="1" si="41"/>
        <v>#N/A</v>
      </c>
    </row>
    <row r="289" spans="1:64" ht="15">
      <c r="A289" s="54" t="s">
        <v>360</v>
      </c>
      <c r="B289" s="127"/>
      <c r="C289" s="127"/>
      <c r="D289" s="149" t="s">
        <v>1259</v>
      </c>
      <c r="E289" s="149"/>
      <c r="F289" s="149"/>
      <c r="G289" s="149"/>
      <c r="H289" s="149"/>
      <c r="I289" s="93" t="s">
        <v>973</v>
      </c>
      <c r="J289" s="95"/>
      <c r="K289" s="114" t="str">
        <f t="shared" si="44"/>
        <v>0.00</v>
      </c>
      <c r="L289" s="115"/>
      <c r="M289" s="93" t="s">
        <v>973</v>
      </c>
      <c r="N289" s="95"/>
      <c r="O289" s="114" t="str">
        <f t="shared" si="45"/>
        <v>0.00</v>
      </c>
      <c r="P289" s="115"/>
      <c r="AD289" s="40">
        <f>ROW()</f>
        <v>289</v>
      </c>
      <c r="BB289" s="40" t="s">
        <v>1260</v>
      </c>
      <c r="BC289" s="40" t="s">
        <v>348</v>
      </c>
      <c r="BD289" s="41" t="b">
        <v>1</v>
      </c>
      <c r="BE289" s="40" t="str">
        <f t="shared" si="42"/>
        <v>0.00</v>
      </c>
      <c r="BF289" s="40" t="str">
        <f t="shared" si="43"/>
        <v>0.00</v>
      </c>
      <c r="BG289" s="40" t="b">
        <v>0</v>
      </c>
      <c r="BH289" s="40" t="b">
        <v>0</v>
      </c>
      <c r="BK289" s="40" t="e">
        <f t="shared" ca="1" si="40"/>
        <v>#N/A</v>
      </c>
      <c r="BL289" s="40" t="e">
        <f t="shared" ca="1" si="41"/>
        <v>#N/A</v>
      </c>
    </row>
    <row r="290" spans="1:64" ht="15">
      <c r="A290" s="54" t="s">
        <v>360</v>
      </c>
      <c r="B290" s="127">
        <v>3</v>
      </c>
      <c r="C290" s="127"/>
      <c r="D290" s="149" t="s">
        <v>1261</v>
      </c>
      <c r="E290" s="149"/>
      <c r="F290" s="149"/>
      <c r="G290" s="149"/>
      <c r="H290" s="149"/>
      <c r="I290" s="93" t="s">
        <v>973</v>
      </c>
      <c r="J290" s="95"/>
      <c r="K290" s="114" t="str">
        <f t="shared" si="44"/>
        <v>0.00</v>
      </c>
      <c r="L290" s="115"/>
      <c r="M290" s="93" t="s">
        <v>973</v>
      </c>
      <c r="N290" s="95"/>
      <c r="O290" s="114" t="str">
        <f t="shared" si="45"/>
        <v>0.00</v>
      </c>
      <c r="P290" s="115"/>
      <c r="AD290" s="40">
        <f>ROW()</f>
        <v>290</v>
      </c>
      <c r="BB290" s="40" t="s">
        <v>1262</v>
      </c>
      <c r="BC290" s="40" t="s">
        <v>348</v>
      </c>
      <c r="BD290" s="41" t="b">
        <v>1</v>
      </c>
      <c r="BE290" s="40" t="str">
        <f t="shared" si="42"/>
        <v>0.00</v>
      </c>
      <c r="BF290" s="40" t="str">
        <f t="shared" si="43"/>
        <v>0.00</v>
      </c>
      <c r="BG290" s="40" t="b">
        <v>0</v>
      </c>
      <c r="BH290" s="40" t="b">
        <v>0</v>
      </c>
      <c r="BK290" s="40" t="e">
        <f t="shared" ca="1" si="40"/>
        <v>#N/A</v>
      </c>
      <c r="BL290" s="40" t="e">
        <f t="shared" ca="1" si="41"/>
        <v>#N/A</v>
      </c>
    </row>
    <row r="291" spans="1:64" ht="15">
      <c r="A291" s="54" t="s">
        <v>360</v>
      </c>
      <c r="B291" s="127">
        <v>4</v>
      </c>
      <c r="C291" s="127"/>
      <c r="D291" s="149" t="s">
        <v>1263</v>
      </c>
      <c r="E291" s="149"/>
      <c r="F291" s="149"/>
      <c r="G291" s="149"/>
      <c r="H291" s="149"/>
      <c r="I291" s="93" t="s">
        <v>973</v>
      </c>
      <c r="J291" s="95"/>
      <c r="K291" s="114" t="str">
        <f t="shared" si="44"/>
        <v>0.00</v>
      </c>
      <c r="L291" s="115"/>
      <c r="M291" s="93" t="s">
        <v>973</v>
      </c>
      <c r="N291" s="95"/>
      <c r="O291" s="114" t="str">
        <f t="shared" si="45"/>
        <v>0.00</v>
      </c>
      <c r="P291" s="115"/>
      <c r="AD291" s="40">
        <f>ROW()</f>
        <v>291</v>
      </c>
      <c r="BB291" s="40" t="s">
        <v>1264</v>
      </c>
      <c r="BC291" s="40" t="s">
        <v>348</v>
      </c>
      <c r="BD291" s="41" t="b">
        <v>1</v>
      </c>
      <c r="BE291" s="40" t="str">
        <f t="shared" si="42"/>
        <v>0.00</v>
      </c>
      <c r="BF291" s="40" t="str">
        <f t="shared" si="43"/>
        <v>0.00</v>
      </c>
      <c r="BG291" s="40" t="b">
        <v>0</v>
      </c>
      <c r="BH291" s="40" t="b">
        <v>0</v>
      </c>
      <c r="BK291" s="40" t="e">
        <f t="shared" ca="1" si="40"/>
        <v>#N/A</v>
      </c>
      <c r="BL291" s="40" t="e">
        <f t="shared" ca="1" si="41"/>
        <v>#N/A</v>
      </c>
    </row>
    <row r="292" spans="1:64" ht="15">
      <c r="A292" s="54" t="s">
        <v>360</v>
      </c>
      <c r="B292" s="127">
        <v>5</v>
      </c>
      <c r="C292" s="127"/>
      <c r="D292" s="149" t="s">
        <v>1265</v>
      </c>
      <c r="E292" s="149"/>
      <c r="F292" s="149"/>
      <c r="G292" s="149"/>
      <c r="H292" s="149"/>
      <c r="I292" s="93" t="s">
        <v>973</v>
      </c>
      <c r="J292" s="95"/>
      <c r="K292" s="114" t="str">
        <f t="shared" si="44"/>
        <v>0.00</v>
      </c>
      <c r="L292" s="115"/>
      <c r="M292" s="93" t="s">
        <v>973</v>
      </c>
      <c r="N292" s="95"/>
      <c r="O292" s="114" t="str">
        <f t="shared" si="45"/>
        <v>0.00</v>
      </c>
      <c r="P292" s="115"/>
      <c r="AD292" s="40">
        <f>ROW()</f>
        <v>292</v>
      </c>
      <c r="BB292" s="40" t="s">
        <v>1266</v>
      </c>
      <c r="BC292" s="40" t="s">
        <v>348</v>
      </c>
      <c r="BD292" s="41" t="b">
        <v>1</v>
      </c>
      <c r="BE292" s="40" t="str">
        <f t="shared" si="42"/>
        <v>0.24</v>
      </c>
      <c r="BF292" s="40" t="str">
        <f t="shared" si="43"/>
        <v>0.24</v>
      </c>
      <c r="BG292" s="40" t="b">
        <v>0</v>
      </c>
      <c r="BH292" s="40" t="b">
        <v>0</v>
      </c>
      <c r="BK292" s="40" t="e">
        <f t="shared" ca="1" si="40"/>
        <v>#N/A</v>
      </c>
      <c r="BL292" s="40" t="e">
        <f t="shared" ca="1" si="41"/>
        <v>#N/A</v>
      </c>
    </row>
    <row r="293" spans="1:64" ht="15">
      <c r="A293" s="54" t="s">
        <v>360</v>
      </c>
      <c r="B293" s="127">
        <v>6</v>
      </c>
      <c r="C293" s="127"/>
      <c r="D293" s="149" t="s">
        <v>1267</v>
      </c>
      <c r="E293" s="149"/>
      <c r="F293" s="149"/>
      <c r="G293" s="149"/>
      <c r="H293" s="149"/>
      <c r="I293" s="93" t="s">
        <v>973</v>
      </c>
      <c r="J293" s="95"/>
      <c r="K293" s="114" t="str">
        <f t="shared" si="44"/>
        <v>0.00</v>
      </c>
      <c r="L293" s="115"/>
      <c r="M293" s="93" t="s">
        <v>973</v>
      </c>
      <c r="N293" s="95"/>
      <c r="O293" s="114" t="str">
        <f t="shared" si="45"/>
        <v>0.00</v>
      </c>
      <c r="P293" s="115"/>
      <c r="AD293" s="40">
        <f>ROW()</f>
        <v>293</v>
      </c>
      <c r="BB293" s="40" t="s">
        <v>1268</v>
      </c>
      <c r="BC293" s="40" t="s">
        <v>348</v>
      </c>
      <c r="BD293" s="41" t="b">
        <v>1</v>
      </c>
      <c r="BE293" s="40" t="str">
        <f t="shared" si="42"/>
        <v>3.38</v>
      </c>
      <c r="BF293" s="40" t="str">
        <f t="shared" si="43"/>
        <v>3.38</v>
      </c>
      <c r="BG293" s="40" t="b">
        <v>0</v>
      </c>
      <c r="BH293" s="40" t="b">
        <v>0</v>
      </c>
      <c r="BK293" s="40" t="e">
        <f t="shared" ca="1" si="40"/>
        <v>#N/A</v>
      </c>
      <c r="BL293" s="40" t="e">
        <f t="shared" ca="1" si="41"/>
        <v>#N/A</v>
      </c>
    </row>
    <row r="294" spans="1:64" ht="15">
      <c r="A294" s="54" t="s">
        <v>360</v>
      </c>
      <c r="B294" s="127">
        <v>7</v>
      </c>
      <c r="C294" s="127"/>
      <c r="D294" s="149" t="s">
        <v>1269</v>
      </c>
      <c r="E294" s="149"/>
      <c r="F294" s="149"/>
      <c r="G294" s="149"/>
      <c r="H294" s="149"/>
      <c r="I294" s="93" t="s">
        <v>973</v>
      </c>
      <c r="J294" s="95"/>
      <c r="K294" s="114" t="str">
        <f t="shared" si="44"/>
        <v>0.00</v>
      </c>
      <c r="L294" s="115"/>
      <c r="M294" s="93" t="s">
        <v>973</v>
      </c>
      <c r="N294" s="95"/>
      <c r="O294" s="114" t="str">
        <f t="shared" si="45"/>
        <v>0.00</v>
      </c>
      <c r="P294" s="115"/>
      <c r="AD294" s="40">
        <f>ROW()</f>
        <v>294</v>
      </c>
      <c r="BB294" s="40" t="s">
        <v>1270</v>
      </c>
      <c r="BC294" s="40" t="s">
        <v>348</v>
      </c>
      <c r="BD294" s="41" t="b">
        <v>1</v>
      </c>
      <c r="BE294" s="40" t="str">
        <f t="shared" si="42"/>
        <v>25.32</v>
      </c>
      <c r="BF294" s="40" t="str">
        <f t="shared" si="43"/>
        <v>25.32</v>
      </c>
      <c r="BG294" s="40" t="b">
        <v>0</v>
      </c>
      <c r="BH294" s="40" t="b">
        <v>0</v>
      </c>
      <c r="BK294" s="40" t="e">
        <f t="shared" ca="1" si="40"/>
        <v>#N/A</v>
      </c>
      <c r="BL294" s="40" t="e">
        <f t="shared" ca="1" si="41"/>
        <v>#N/A</v>
      </c>
    </row>
    <row r="295" spans="1:64" ht="15">
      <c r="A295" s="54" t="s">
        <v>360</v>
      </c>
      <c r="B295" s="127">
        <v>8</v>
      </c>
      <c r="C295" s="127"/>
      <c r="D295" s="149" t="s">
        <v>1271</v>
      </c>
      <c r="E295" s="149"/>
      <c r="F295" s="149"/>
      <c r="G295" s="149"/>
      <c r="H295" s="149"/>
      <c r="I295" s="93" t="s">
        <v>973</v>
      </c>
      <c r="J295" s="95"/>
      <c r="K295" s="114" t="str">
        <f t="shared" si="44"/>
        <v>0.00</v>
      </c>
      <c r="L295" s="115"/>
      <c r="M295" s="93" t="s">
        <v>973</v>
      </c>
      <c r="N295" s="95"/>
      <c r="O295" s="114" t="str">
        <f t="shared" si="45"/>
        <v>0.00</v>
      </c>
      <c r="P295" s="115"/>
      <c r="AD295" s="40">
        <f>ROW()</f>
        <v>295</v>
      </c>
      <c r="BB295" s="40" t="s">
        <v>1272</v>
      </c>
      <c r="BC295" s="40" t="s">
        <v>458</v>
      </c>
      <c r="BD295" s="41" t="b">
        <v>0</v>
      </c>
      <c r="BE295" s="40" t="s">
        <v>1195</v>
      </c>
      <c r="BF295" s="40" t="s">
        <v>1195</v>
      </c>
      <c r="BG295" s="40" t="b">
        <v>0</v>
      </c>
      <c r="BH295" s="40" t="b">
        <v>0</v>
      </c>
      <c r="BK295" s="40" t="s">
        <v>460</v>
      </c>
      <c r="BL295" s="40" t="s">
        <v>460</v>
      </c>
    </row>
    <row r="296" spans="1:64" ht="15">
      <c r="A296" s="54" t="s">
        <v>360</v>
      </c>
      <c r="B296" s="127">
        <v>9</v>
      </c>
      <c r="C296" s="127"/>
      <c r="D296" s="150" t="s">
        <v>1273</v>
      </c>
      <c r="E296" s="150"/>
      <c r="F296" s="151"/>
      <c r="G296" s="151"/>
      <c r="H296" s="151"/>
      <c r="I296" s="93" t="s">
        <v>973</v>
      </c>
      <c r="J296" s="95"/>
      <c r="K296" s="114" t="str">
        <f t="shared" si="44"/>
        <v>0.00</v>
      </c>
      <c r="L296" s="115"/>
      <c r="M296" s="93" t="s">
        <v>973</v>
      </c>
      <c r="N296" s="95"/>
      <c r="O296" s="114" t="str">
        <f t="shared" si="45"/>
        <v>0.00</v>
      </c>
      <c r="P296" s="115"/>
      <c r="AD296" s="40">
        <f>ROW()</f>
        <v>296</v>
      </c>
      <c r="BB296" s="40" t="s">
        <v>1274</v>
      </c>
      <c r="BC296" s="40" t="s">
        <v>458</v>
      </c>
      <c r="BD296" s="41" t="b">
        <v>0</v>
      </c>
      <c r="BE296" s="40" t="s">
        <v>915</v>
      </c>
      <c r="BF296" s="40" t="s">
        <v>915</v>
      </c>
      <c r="BG296" s="40" t="b">
        <v>0</v>
      </c>
      <c r="BH296" s="40" t="b">
        <v>0</v>
      </c>
      <c r="BK296" s="40" t="s">
        <v>460</v>
      </c>
      <c r="BL296" s="40" t="s">
        <v>460</v>
      </c>
    </row>
    <row r="297" spans="1:64" ht="15">
      <c r="A297" s="54" t="s">
        <v>360</v>
      </c>
      <c r="B297" s="127">
        <v>10</v>
      </c>
      <c r="C297" s="127"/>
      <c r="D297" s="149" t="s">
        <v>75</v>
      </c>
      <c r="E297" s="149"/>
      <c r="F297" s="102"/>
      <c r="G297" s="102"/>
      <c r="H297" s="148"/>
      <c r="I297" s="93" t="s">
        <v>973</v>
      </c>
      <c r="J297" s="95"/>
      <c r="K297" s="114" t="str">
        <f t="shared" si="44"/>
        <v>0.00</v>
      </c>
      <c r="L297" s="115"/>
      <c r="M297" s="93" t="s">
        <v>973</v>
      </c>
      <c r="N297" s="95"/>
      <c r="O297" s="114" t="str">
        <f t="shared" si="45"/>
        <v>0.00</v>
      </c>
      <c r="P297" s="115"/>
      <c r="AD297" s="40">
        <f>ROW()</f>
        <v>297</v>
      </c>
      <c r="BB297" s="40" t="s">
        <v>1275</v>
      </c>
      <c r="BC297" s="40" t="s">
        <v>458</v>
      </c>
      <c r="BD297" s="41" t="b">
        <v>0</v>
      </c>
      <c r="BE297" s="40" t="s">
        <v>1134</v>
      </c>
      <c r="BF297" s="40" t="s">
        <v>1134</v>
      </c>
      <c r="BG297" s="40" t="b">
        <v>0</v>
      </c>
      <c r="BH297" s="40" t="b">
        <v>0</v>
      </c>
      <c r="BK297" s="40" t="s">
        <v>460</v>
      </c>
      <c r="BL297" s="40" t="s">
        <v>460</v>
      </c>
    </row>
    <row r="298" spans="1:64" ht="15">
      <c r="A298" s="54" t="s">
        <v>360</v>
      </c>
      <c r="B298" s="127"/>
      <c r="C298" s="127"/>
      <c r="D298" s="128" t="s">
        <v>920</v>
      </c>
      <c r="E298" s="128"/>
      <c r="F298" s="128"/>
      <c r="G298" s="128"/>
      <c r="H298" s="128"/>
      <c r="I298" s="114" t="str" cm="1">
        <f t="array" ref="I298">TEXT(SUM(_xlfn.NUMBERVALUE(I283:J285),_xlfn.NUMBERVALUE(I287:J297)),"0.00")</f>
        <v>2339029.00</v>
      </c>
      <c r="J298" s="115"/>
      <c r="K298" s="114" t="str" cm="1">
        <f t="array" ref="K298">TEXT(MIN(100,SUM(_xlfn.NUMBERVALUE(K283:L285),_xlfn.NUMBERVALUE(K287:L297))),"0.00")</f>
        <v>74.69</v>
      </c>
      <c r="L298" s="115"/>
      <c r="M298" s="114" t="str" cm="1">
        <f t="array" ref="M298">TEXT(SUM(_xlfn.NUMBERVALUE(M283:N285),_xlfn.NUMBERVALUE(M287:N297)),"0.00")</f>
        <v>0.00</v>
      </c>
      <c r="N298" s="115"/>
      <c r="O298" s="114" t="str" cm="1">
        <f t="array" ref="O298">TEXT(MIN(100,SUM(_xlfn.NUMBERVALUE(O283:P285),_xlfn.NUMBERVALUE(O287:P297))),"0.00")</f>
        <v>0.00</v>
      </c>
      <c r="P298" s="115"/>
      <c r="AD298" s="40">
        <f>ROW()</f>
        <v>298</v>
      </c>
      <c r="BB298" s="40" t="s">
        <v>1276</v>
      </c>
      <c r="BC298" s="40" t="s">
        <v>348</v>
      </c>
      <c r="BD298" s="41" t="b">
        <v>1</v>
      </c>
      <c r="BE298" s="40" t="str">
        <f>M307</f>
        <v>0</v>
      </c>
      <c r="BF298" s="40" t="str">
        <f>""&amp;M307</f>
        <v>0</v>
      </c>
      <c r="BG298" s="40" t="b">
        <v>1</v>
      </c>
      <c r="BH298" s="40" t="b">
        <v>0</v>
      </c>
      <c r="BK298" s="40" t="e">
        <f t="shared" ref="BK298:BK312" ca="1" si="46">_xlfn.FORMULATEXT(BE298)</f>
        <v>#N/A</v>
      </c>
      <c r="BL298" s="40" t="e">
        <f t="shared" ref="BL298:BL312" ca="1" si="47">_xlfn.FORMULATEXT(BE298)</f>
        <v>#N/A</v>
      </c>
    </row>
    <row r="299" spans="1:64" ht="14.45" customHeight="1">
      <c r="A299" s="54" t="s">
        <v>360</v>
      </c>
      <c r="AD299" s="40">
        <f>ROW()</f>
        <v>299</v>
      </c>
      <c r="BB299" s="40" t="s">
        <v>1277</v>
      </c>
      <c r="BC299" s="40" t="s">
        <v>348</v>
      </c>
      <c r="BD299" s="41" t="b">
        <v>1</v>
      </c>
      <c r="BE299" s="40" t="str">
        <f>M308</f>
        <v>0</v>
      </c>
      <c r="BF299" s="40" t="str">
        <f>""&amp;M308</f>
        <v>0</v>
      </c>
      <c r="BG299" s="40" t="b">
        <v>1</v>
      </c>
      <c r="BH299" s="40" t="b">
        <v>0</v>
      </c>
      <c r="BK299" s="40" t="e">
        <f t="shared" ca="1" si="46"/>
        <v>#N/A</v>
      </c>
      <c r="BL299" s="40" t="e">
        <f t="shared" ca="1" si="47"/>
        <v>#N/A</v>
      </c>
    </row>
    <row r="300" spans="1:64" ht="15">
      <c r="A300" s="54" t="s">
        <v>360</v>
      </c>
      <c r="B300" s="46" t="s">
        <v>1278</v>
      </c>
      <c r="N300" s="207" t="s">
        <v>107</v>
      </c>
      <c r="O300" s="208"/>
      <c r="P300" s="209"/>
      <c r="AD300" s="40">
        <f>ROW()</f>
        <v>300</v>
      </c>
      <c r="BB300" s="40" t="s">
        <v>1279</v>
      </c>
      <c r="BC300" s="40" t="s">
        <v>348</v>
      </c>
      <c r="BD300" s="41" t="b">
        <v>1</v>
      </c>
      <c r="BE300" s="40" t="str">
        <f>M309</f>
        <v>0</v>
      </c>
      <c r="BF300" s="40" t="str">
        <f>""&amp;M309</f>
        <v>0</v>
      </c>
      <c r="BG300" s="40" t="b">
        <v>1</v>
      </c>
      <c r="BH300" s="40" t="b">
        <v>0</v>
      </c>
      <c r="BK300" s="40" t="e">
        <f t="shared" ca="1" si="46"/>
        <v>#N/A</v>
      </c>
      <c r="BL300" s="40" t="e">
        <f t="shared" ca="1" si="47"/>
        <v>#N/A</v>
      </c>
    </row>
    <row r="301" spans="1:64" ht="15">
      <c r="A301" s="54" t="s">
        <v>360</v>
      </c>
      <c r="AD301" s="40">
        <f>ROW()</f>
        <v>301</v>
      </c>
      <c r="BB301" s="40" t="s">
        <v>1280</v>
      </c>
      <c r="BC301" s="40" t="s">
        <v>348</v>
      </c>
      <c r="BD301" s="41" t="b">
        <v>1</v>
      </c>
      <c r="BE301" s="40" t="str">
        <f t="shared" ref="BE301:BE312" si="48">M311</f>
        <v>0</v>
      </c>
      <c r="BF301" s="40" t="str">
        <f t="shared" ref="BF301:BF312" si="49">""&amp;M311</f>
        <v>0</v>
      </c>
      <c r="BG301" s="40" t="b">
        <v>1</v>
      </c>
      <c r="BH301" s="40" t="b">
        <v>0</v>
      </c>
      <c r="BK301" s="40" t="e">
        <f t="shared" ca="1" si="46"/>
        <v>#N/A</v>
      </c>
      <c r="BL301" s="40" t="e">
        <f t="shared" ca="1" si="47"/>
        <v>#N/A</v>
      </c>
    </row>
    <row r="302" spans="1:64" ht="15">
      <c r="A302" s="54" t="s">
        <v>360</v>
      </c>
      <c r="B302" s="44" t="s">
        <v>1281</v>
      </c>
      <c r="AD302" s="40">
        <f>ROW()</f>
        <v>302</v>
      </c>
      <c r="BB302" s="40" t="s">
        <v>1282</v>
      </c>
      <c r="BC302" s="40" t="s">
        <v>348</v>
      </c>
      <c r="BD302" s="41" t="b">
        <v>1</v>
      </c>
      <c r="BE302" s="40" t="str">
        <f t="shared" si="48"/>
        <v>0</v>
      </c>
      <c r="BF302" s="40" t="str">
        <f t="shared" si="49"/>
        <v>0</v>
      </c>
      <c r="BG302" s="40" t="b">
        <v>1</v>
      </c>
      <c r="BH302" s="40" t="b">
        <v>0</v>
      </c>
      <c r="BK302" s="40" t="e">
        <f t="shared" ca="1" si="46"/>
        <v>#N/A</v>
      </c>
      <c r="BL302" s="40" t="e">
        <f t="shared" ca="1" si="47"/>
        <v>#N/A</v>
      </c>
    </row>
    <row r="303" spans="1:64" ht="15">
      <c r="A303" s="54" t="s">
        <v>360</v>
      </c>
      <c r="AD303" s="40">
        <f>ROW()</f>
        <v>303</v>
      </c>
      <c r="BB303" s="40" t="s">
        <v>1283</v>
      </c>
      <c r="BC303" s="40" t="s">
        <v>348</v>
      </c>
      <c r="BD303" s="41" t="b">
        <v>1</v>
      </c>
      <c r="BE303" s="40" t="str">
        <f t="shared" si="48"/>
        <v>0</v>
      </c>
      <c r="BF303" s="40" t="str">
        <f t="shared" si="49"/>
        <v>0</v>
      </c>
      <c r="BG303" s="40" t="b">
        <v>1</v>
      </c>
      <c r="BH303" s="40" t="b">
        <v>0</v>
      </c>
      <c r="BK303" s="40" t="e">
        <f t="shared" ca="1" si="46"/>
        <v>#N/A</v>
      </c>
      <c r="BL303" s="40" t="e">
        <f t="shared" ca="1" si="47"/>
        <v>#N/A</v>
      </c>
    </row>
    <row r="304" spans="1:64" ht="15">
      <c r="A304" s="54" t="s">
        <v>360</v>
      </c>
      <c r="B304" s="125" t="s">
        <v>1239</v>
      </c>
      <c r="C304" s="125"/>
      <c r="D304" s="125" t="s">
        <v>1240</v>
      </c>
      <c r="E304" s="125"/>
      <c r="F304" s="125"/>
      <c r="G304" s="125"/>
      <c r="H304" s="125"/>
      <c r="I304" s="240" t="s">
        <v>1241</v>
      </c>
      <c r="J304" s="240"/>
      <c r="K304" s="240"/>
      <c r="L304" s="240"/>
      <c r="M304" s="240" t="s">
        <v>1242</v>
      </c>
      <c r="N304" s="240"/>
      <c r="O304" s="240"/>
      <c r="P304" s="240"/>
      <c r="AD304" s="40">
        <f>ROW()</f>
        <v>304</v>
      </c>
      <c r="BB304" s="40" t="s">
        <v>1284</v>
      </c>
      <c r="BC304" s="40" t="s">
        <v>348</v>
      </c>
      <c r="BD304" s="41" t="b">
        <v>1</v>
      </c>
      <c r="BE304" s="40" t="str">
        <f t="shared" si="48"/>
        <v>0</v>
      </c>
      <c r="BF304" s="40" t="str">
        <f t="shared" si="49"/>
        <v>0</v>
      </c>
      <c r="BG304" s="40" t="b">
        <v>1</v>
      </c>
      <c r="BH304" s="40" t="b">
        <v>0</v>
      </c>
      <c r="BK304" s="40" t="e">
        <f t="shared" ca="1" si="46"/>
        <v>#N/A</v>
      </c>
      <c r="BL304" s="40" t="e">
        <f t="shared" ca="1" si="47"/>
        <v>#N/A</v>
      </c>
    </row>
    <row r="305" spans="1:64" ht="15">
      <c r="A305" s="54" t="s">
        <v>360</v>
      </c>
      <c r="B305" s="125"/>
      <c r="C305" s="125"/>
      <c r="D305" s="125"/>
      <c r="E305" s="125"/>
      <c r="F305" s="125"/>
      <c r="G305" s="125"/>
      <c r="H305" s="125"/>
      <c r="I305" s="240" t="s">
        <v>915</v>
      </c>
      <c r="J305" s="240"/>
      <c r="K305" s="240" t="s">
        <v>1095</v>
      </c>
      <c r="L305" s="240"/>
      <c r="M305" s="240" t="s">
        <v>915</v>
      </c>
      <c r="N305" s="240"/>
      <c r="O305" s="240" t="s">
        <v>1095</v>
      </c>
      <c r="P305" s="240"/>
      <c r="AD305" s="40">
        <f>ROW()</f>
        <v>305</v>
      </c>
      <c r="BB305" s="40" t="s">
        <v>1285</v>
      </c>
      <c r="BC305" s="40" t="s">
        <v>348</v>
      </c>
      <c r="BD305" s="41" t="b">
        <v>1</v>
      </c>
      <c r="BE305" s="40" t="str">
        <f t="shared" si="48"/>
        <v>0</v>
      </c>
      <c r="BF305" s="40" t="str">
        <f t="shared" si="49"/>
        <v>0</v>
      </c>
      <c r="BG305" s="40" t="b">
        <v>1</v>
      </c>
      <c r="BH305" s="40" t="b">
        <v>0</v>
      </c>
      <c r="BK305" s="40" t="e">
        <f t="shared" ca="1" si="46"/>
        <v>#N/A</v>
      </c>
      <c r="BL305" s="40" t="e">
        <f t="shared" ca="1" si="47"/>
        <v>#N/A</v>
      </c>
    </row>
    <row r="306" spans="1:64" ht="15">
      <c r="A306" s="54" t="s">
        <v>360</v>
      </c>
      <c r="B306" s="127">
        <v>1</v>
      </c>
      <c r="C306" s="127"/>
      <c r="D306" s="149" t="s">
        <v>1245</v>
      </c>
      <c r="E306" s="149"/>
      <c r="F306" s="149"/>
      <c r="G306" s="149"/>
      <c r="H306" s="149"/>
      <c r="I306" s="153"/>
      <c r="J306" s="153"/>
      <c r="K306" s="153"/>
      <c r="L306" s="153"/>
      <c r="M306" s="153"/>
      <c r="N306" s="153"/>
      <c r="O306" s="152"/>
      <c r="P306" s="152"/>
      <c r="AD306" s="40">
        <f>ROW()</f>
        <v>306</v>
      </c>
      <c r="BB306" s="40" t="s">
        <v>1286</v>
      </c>
      <c r="BC306" s="40" t="s">
        <v>348</v>
      </c>
      <c r="BD306" s="41" t="b">
        <v>1</v>
      </c>
      <c r="BE306" s="40" t="str">
        <f t="shared" si="48"/>
        <v>0</v>
      </c>
      <c r="BF306" s="40" t="str">
        <f t="shared" si="49"/>
        <v>0</v>
      </c>
      <c r="BG306" s="40" t="b">
        <v>1</v>
      </c>
      <c r="BH306" s="40" t="b">
        <v>0</v>
      </c>
      <c r="BK306" s="40" t="e">
        <f t="shared" ca="1" si="46"/>
        <v>#N/A</v>
      </c>
      <c r="BL306" s="40" t="e">
        <f t="shared" ca="1" si="47"/>
        <v>#N/A</v>
      </c>
    </row>
    <row r="307" spans="1:64" ht="15">
      <c r="A307" s="54" t="s">
        <v>360</v>
      </c>
      <c r="B307" s="127"/>
      <c r="C307" s="127"/>
      <c r="D307" s="149" t="s">
        <v>1247</v>
      </c>
      <c r="E307" s="149"/>
      <c r="F307" s="149"/>
      <c r="G307" s="149"/>
      <c r="H307" s="149"/>
      <c r="I307" s="93" t="s">
        <v>1929</v>
      </c>
      <c r="J307" s="95"/>
      <c r="K307" s="114" t="str">
        <f>IF(I307&lt;&gt;"",IF(($I$298+$I$322)=0,"0.00",TEXT(ROUND(I307/($I$298+$I$322)*100,2),"0.00")),"0.00")</f>
        <v>21.66</v>
      </c>
      <c r="L307" s="115"/>
      <c r="M307" s="93" t="s">
        <v>973</v>
      </c>
      <c r="N307" s="95"/>
      <c r="O307" s="114" t="str">
        <f>IF(M307&lt;&gt;"",IF(($M$298+$M$322)=0,"0.00",TEXT(ROUND(M307/($M$298+$M$322)*100,2),"0.00")),"0.00")</f>
        <v>0.00</v>
      </c>
      <c r="P307" s="115"/>
      <c r="AD307" s="40">
        <f>ROW()</f>
        <v>307</v>
      </c>
      <c r="BB307" s="40" t="s">
        <v>1287</v>
      </c>
      <c r="BC307" s="40" t="s">
        <v>348</v>
      </c>
      <c r="BD307" s="41" t="b">
        <v>1</v>
      </c>
      <c r="BE307" s="40" t="str">
        <f t="shared" si="48"/>
        <v>0</v>
      </c>
      <c r="BF307" s="40" t="str">
        <f t="shared" si="49"/>
        <v>0</v>
      </c>
      <c r="BG307" s="40" t="b">
        <v>1</v>
      </c>
      <c r="BH307" s="40" t="b">
        <v>0</v>
      </c>
      <c r="BK307" s="40" t="e">
        <f t="shared" ca="1" si="46"/>
        <v>#N/A</v>
      </c>
      <c r="BL307" s="40" t="e">
        <f t="shared" ca="1" si="47"/>
        <v>#N/A</v>
      </c>
    </row>
    <row r="308" spans="1:64" ht="15">
      <c r="A308" s="54" t="s">
        <v>360</v>
      </c>
      <c r="B308" s="127"/>
      <c r="C308" s="127"/>
      <c r="D308" s="149" t="s">
        <v>1249</v>
      </c>
      <c r="E308" s="149"/>
      <c r="F308" s="149"/>
      <c r="G308" s="149"/>
      <c r="H308" s="149"/>
      <c r="I308" s="93" t="s">
        <v>1930</v>
      </c>
      <c r="J308" s="95"/>
      <c r="K308" s="114" t="str">
        <f>IF(I308&lt;&gt;"",IF(($I$298+$I$322)=0,"0.00",TEXT(ROUND(I308/($I$298+$I$322)*100,2),"0.00")),"0.00")</f>
        <v>0.04</v>
      </c>
      <c r="L308" s="115"/>
      <c r="M308" s="93" t="s">
        <v>973</v>
      </c>
      <c r="N308" s="95"/>
      <c r="O308" s="114" t="str">
        <f>IF(M308&lt;&gt;"",IF(($M$298+$M$322)=0,"0.00",TEXT(ROUND(M308/($M$298+$M$322)*100,2),"0.00")),"0.00")</f>
        <v>0.00</v>
      </c>
      <c r="P308" s="115"/>
      <c r="AD308" s="40">
        <f>ROW()</f>
        <v>308</v>
      </c>
      <c r="BB308" s="40" t="s">
        <v>1288</v>
      </c>
      <c r="BC308" s="40" t="s">
        <v>348</v>
      </c>
      <c r="BD308" s="41" t="b">
        <v>1</v>
      </c>
      <c r="BE308" s="40" t="str">
        <f t="shared" si="48"/>
        <v>0</v>
      </c>
      <c r="BF308" s="40" t="str">
        <f t="shared" si="49"/>
        <v>0</v>
      </c>
      <c r="BG308" s="40" t="b">
        <v>1</v>
      </c>
      <c r="BH308" s="40" t="b">
        <v>0</v>
      </c>
      <c r="BK308" s="40" t="e">
        <f t="shared" ca="1" si="46"/>
        <v>#N/A</v>
      </c>
      <c r="BL308" s="40" t="e">
        <f t="shared" ca="1" si="47"/>
        <v>#N/A</v>
      </c>
    </row>
    <row r="309" spans="1:64" ht="15">
      <c r="A309" s="54" t="s">
        <v>360</v>
      </c>
      <c r="B309" s="127"/>
      <c r="C309" s="127"/>
      <c r="D309" s="149" t="s">
        <v>1251</v>
      </c>
      <c r="E309" s="149"/>
      <c r="F309" s="149"/>
      <c r="G309" s="149"/>
      <c r="H309" s="149"/>
      <c r="I309" s="93" t="s">
        <v>973</v>
      </c>
      <c r="J309" s="95"/>
      <c r="K309" s="114" t="str">
        <f>IF(I309&lt;&gt;"",IF(($I$298+$I$322)=0,"0.00",TEXT(ROUND(I309/($I$298+$I$322)*100,2),"0.00")),"0.00")</f>
        <v>0.00</v>
      </c>
      <c r="L309" s="115"/>
      <c r="M309" s="93" t="s">
        <v>973</v>
      </c>
      <c r="N309" s="95"/>
      <c r="O309" s="114" t="str">
        <f>IF(M309&lt;&gt;"",IF(($M$298+$M$322)=0,"0.00",TEXT(ROUND(M309/($M$298+$M$322)*100,2),"0.00")),"0.00")</f>
        <v>0.00</v>
      </c>
      <c r="P309" s="115"/>
      <c r="AD309" s="40">
        <f>ROW()</f>
        <v>309</v>
      </c>
      <c r="BB309" s="40" t="s">
        <v>1289</v>
      </c>
      <c r="BC309" s="40" t="s">
        <v>348</v>
      </c>
      <c r="BD309" s="41" t="b">
        <v>1</v>
      </c>
      <c r="BE309" s="40" t="str">
        <f t="shared" si="48"/>
        <v>0</v>
      </c>
      <c r="BF309" s="40" t="str">
        <f t="shared" si="49"/>
        <v>0</v>
      </c>
      <c r="BG309" s="40" t="b">
        <v>1</v>
      </c>
      <c r="BH309" s="40" t="b">
        <v>0</v>
      </c>
      <c r="BK309" s="40" t="e">
        <f t="shared" ca="1" si="46"/>
        <v>#N/A</v>
      </c>
      <c r="BL309" s="40" t="e">
        <f t="shared" ca="1" si="47"/>
        <v>#N/A</v>
      </c>
    </row>
    <row r="310" spans="1:64" ht="15">
      <c r="A310" s="54" t="s">
        <v>360</v>
      </c>
      <c r="B310" s="127">
        <v>2</v>
      </c>
      <c r="C310" s="127"/>
      <c r="D310" s="149" t="s">
        <v>1253</v>
      </c>
      <c r="E310" s="149"/>
      <c r="F310" s="149"/>
      <c r="G310" s="149"/>
      <c r="H310" s="149"/>
      <c r="I310" s="154"/>
      <c r="J310" s="154"/>
      <c r="K310" s="155"/>
      <c r="L310" s="155"/>
      <c r="M310" s="154"/>
      <c r="N310" s="154"/>
      <c r="O310" s="155"/>
      <c r="P310" s="155"/>
      <c r="AD310" s="40">
        <f>ROW()</f>
        <v>310</v>
      </c>
      <c r="BB310" s="40" t="s">
        <v>1290</v>
      </c>
      <c r="BC310" s="40" t="s">
        <v>348</v>
      </c>
      <c r="BD310" s="41" t="b">
        <v>1</v>
      </c>
      <c r="BE310" s="40" t="str">
        <f t="shared" si="48"/>
        <v>0</v>
      </c>
      <c r="BF310" s="40" t="str">
        <f t="shared" si="49"/>
        <v>0</v>
      </c>
      <c r="BG310" s="40" t="b">
        <v>1</v>
      </c>
      <c r="BH310" s="40" t="b">
        <v>0</v>
      </c>
      <c r="BK310" s="40" t="e">
        <f t="shared" ca="1" si="46"/>
        <v>#N/A</v>
      </c>
      <c r="BL310" s="40" t="e">
        <f t="shared" ca="1" si="47"/>
        <v>#N/A</v>
      </c>
    </row>
    <row r="311" spans="1:64" ht="15">
      <c r="A311" s="54" t="s">
        <v>360</v>
      </c>
      <c r="B311" s="127"/>
      <c r="C311" s="127"/>
      <c r="D311" s="149" t="s">
        <v>1255</v>
      </c>
      <c r="E311" s="149"/>
      <c r="F311" s="149"/>
      <c r="G311" s="149"/>
      <c r="H311" s="149"/>
      <c r="I311" s="93" t="s">
        <v>973</v>
      </c>
      <c r="J311" s="95"/>
      <c r="K311" s="114" t="str">
        <f t="shared" ref="K311:K321" si="50">IF(I311&lt;&gt;"",IF(($I$298+$I$322)=0,"0.00",TEXT(ROUND(I311/($I$298+$I$322)*100,2),"0.00")),"0.00")</f>
        <v>0.00</v>
      </c>
      <c r="L311" s="115"/>
      <c r="M311" s="93" t="s">
        <v>973</v>
      </c>
      <c r="N311" s="95"/>
      <c r="O311" s="114" t="str">
        <f t="shared" ref="O311:O321" si="51">IF(M311&lt;&gt;"",IF(($M$298+$M$322)=0,"0.00",TEXT(ROUND(M311/($M$298+$M$322)*100,2),"0.00")),"0.00")</f>
        <v>0.00</v>
      </c>
      <c r="P311" s="115"/>
      <c r="AD311" s="40">
        <f>ROW()</f>
        <v>311</v>
      </c>
      <c r="BB311" s="40" t="s">
        <v>1291</v>
      </c>
      <c r="BC311" s="40" t="s">
        <v>348</v>
      </c>
      <c r="BD311" s="41" t="b">
        <v>1</v>
      </c>
      <c r="BE311" s="40" t="str">
        <f t="shared" si="48"/>
        <v>0</v>
      </c>
      <c r="BF311" s="40" t="str">
        <f t="shared" si="49"/>
        <v>0</v>
      </c>
      <c r="BG311" s="40" t="b">
        <v>1</v>
      </c>
      <c r="BH311" s="40" t="b">
        <v>0</v>
      </c>
      <c r="BK311" s="40" t="e">
        <f t="shared" ca="1" si="46"/>
        <v>#N/A</v>
      </c>
      <c r="BL311" s="40" t="e">
        <f t="shared" ca="1" si="47"/>
        <v>#N/A</v>
      </c>
    </row>
    <row r="312" spans="1:64" ht="15">
      <c r="A312" s="54" t="s">
        <v>360</v>
      </c>
      <c r="B312" s="127"/>
      <c r="C312" s="127"/>
      <c r="D312" s="149" t="s">
        <v>1257</v>
      </c>
      <c r="E312" s="149"/>
      <c r="F312" s="149"/>
      <c r="G312" s="149"/>
      <c r="H312" s="149"/>
      <c r="I312" s="93" t="s">
        <v>973</v>
      </c>
      <c r="J312" s="95"/>
      <c r="K312" s="114" t="str">
        <f t="shared" si="50"/>
        <v>0.00</v>
      </c>
      <c r="L312" s="115"/>
      <c r="M312" s="93" t="s">
        <v>973</v>
      </c>
      <c r="N312" s="95"/>
      <c r="O312" s="114" t="str">
        <f t="shared" si="51"/>
        <v>0.00</v>
      </c>
      <c r="P312" s="115"/>
      <c r="AD312" s="40">
        <f>ROW()</f>
        <v>312</v>
      </c>
      <c r="BB312" s="40" t="s">
        <v>1292</v>
      </c>
      <c r="BC312" s="40" t="s">
        <v>348</v>
      </c>
      <c r="BD312" s="41" t="b">
        <v>1</v>
      </c>
      <c r="BE312" s="40" t="str">
        <f t="shared" si="48"/>
        <v>0.00</v>
      </c>
      <c r="BF312" s="40" t="str">
        <f t="shared" si="49"/>
        <v>0.00</v>
      </c>
      <c r="BG312" s="40" t="b">
        <v>0</v>
      </c>
      <c r="BH312" s="40" t="b">
        <v>0</v>
      </c>
      <c r="BK312" s="40" t="e">
        <f t="shared" ca="1" si="46"/>
        <v>#N/A</v>
      </c>
      <c r="BL312" s="40" t="e">
        <f t="shared" ca="1" si="47"/>
        <v>#N/A</v>
      </c>
    </row>
    <row r="313" spans="1:64" ht="15">
      <c r="A313" s="54" t="s">
        <v>360</v>
      </c>
      <c r="B313" s="127"/>
      <c r="C313" s="127"/>
      <c r="D313" s="149" t="s">
        <v>1259</v>
      </c>
      <c r="E313" s="149"/>
      <c r="F313" s="149"/>
      <c r="G313" s="149"/>
      <c r="H313" s="149"/>
      <c r="I313" s="93" t="s">
        <v>973</v>
      </c>
      <c r="J313" s="95"/>
      <c r="K313" s="114" t="str">
        <f t="shared" si="50"/>
        <v>0.00</v>
      </c>
      <c r="L313" s="115"/>
      <c r="M313" s="93" t="s">
        <v>973</v>
      </c>
      <c r="N313" s="95"/>
      <c r="O313" s="114" t="str">
        <f t="shared" si="51"/>
        <v>0.00</v>
      </c>
      <c r="P313" s="115"/>
      <c r="AD313" s="40">
        <f>ROW()</f>
        <v>313</v>
      </c>
      <c r="BB313" s="40" t="s">
        <v>1293</v>
      </c>
      <c r="BC313" s="40" t="s">
        <v>458</v>
      </c>
      <c r="BD313" s="41" t="b">
        <v>0</v>
      </c>
      <c r="BE313" s="40" t="s">
        <v>1195</v>
      </c>
      <c r="BF313" s="40" t="s">
        <v>1195</v>
      </c>
      <c r="BG313" s="40" t="b">
        <v>0</v>
      </c>
      <c r="BH313" s="40" t="b">
        <v>0</v>
      </c>
      <c r="BK313" s="40" t="s">
        <v>460</v>
      </c>
      <c r="BL313" s="40" t="s">
        <v>460</v>
      </c>
    </row>
    <row r="314" spans="1:64" ht="15">
      <c r="A314" s="54" t="s">
        <v>360</v>
      </c>
      <c r="B314" s="127">
        <v>3</v>
      </c>
      <c r="C314" s="127"/>
      <c r="D314" s="149" t="s">
        <v>1261</v>
      </c>
      <c r="E314" s="149"/>
      <c r="F314" s="149"/>
      <c r="G314" s="149"/>
      <c r="H314" s="149"/>
      <c r="I314" s="93" t="s">
        <v>973</v>
      </c>
      <c r="J314" s="95"/>
      <c r="K314" s="114" t="str">
        <f t="shared" si="50"/>
        <v>0.00</v>
      </c>
      <c r="L314" s="115"/>
      <c r="M314" s="93" t="s">
        <v>973</v>
      </c>
      <c r="N314" s="95"/>
      <c r="O314" s="114" t="str">
        <f t="shared" si="51"/>
        <v>0.00</v>
      </c>
      <c r="P314" s="115"/>
      <c r="AD314" s="40">
        <f>ROW()</f>
        <v>314</v>
      </c>
      <c r="BB314" s="40" t="s">
        <v>1294</v>
      </c>
      <c r="BC314" s="40" t="s">
        <v>458</v>
      </c>
      <c r="BD314" s="41" t="b">
        <v>0</v>
      </c>
      <c r="BE314" s="40" t="s">
        <v>1095</v>
      </c>
      <c r="BF314" s="40" t="s">
        <v>1095</v>
      </c>
      <c r="BG314" s="40" t="b">
        <v>0</v>
      </c>
      <c r="BH314" s="40" t="b">
        <v>0</v>
      </c>
      <c r="BK314" s="40" t="s">
        <v>460</v>
      </c>
      <c r="BL314" s="40" t="s">
        <v>460</v>
      </c>
    </row>
    <row r="315" spans="1:64" ht="15">
      <c r="A315" s="54" t="s">
        <v>360</v>
      </c>
      <c r="B315" s="127">
        <v>4</v>
      </c>
      <c r="C315" s="127"/>
      <c r="D315" s="149" t="s">
        <v>1263</v>
      </c>
      <c r="E315" s="149"/>
      <c r="F315" s="149"/>
      <c r="G315" s="149"/>
      <c r="H315" s="149"/>
      <c r="I315" s="93" t="s">
        <v>973</v>
      </c>
      <c r="J315" s="95"/>
      <c r="K315" s="114" t="str">
        <f t="shared" si="50"/>
        <v>0.00</v>
      </c>
      <c r="L315" s="115"/>
      <c r="M315" s="93" t="s">
        <v>973</v>
      </c>
      <c r="N315" s="95"/>
      <c r="O315" s="114" t="str">
        <f t="shared" si="51"/>
        <v>0.00</v>
      </c>
      <c r="P315" s="115"/>
      <c r="AD315" s="40">
        <f>ROW()</f>
        <v>315</v>
      </c>
      <c r="BB315" s="40" t="s">
        <v>1295</v>
      </c>
      <c r="BC315" s="40" t="s">
        <v>458</v>
      </c>
      <c r="BD315" s="41" t="b">
        <v>0</v>
      </c>
      <c r="BE315" s="40" t="s">
        <v>1134</v>
      </c>
      <c r="BF315" s="40" t="s">
        <v>1134</v>
      </c>
      <c r="BG315" s="40" t="b">
        <v>0</v>
      </c>
      <c r="BH315" s="40" t="b">
        <v>0</v>
      </c>
      <c r="BK315" s="40" t="s">
        <v>460</v>
      </c>
      <c r="BL315" s="40" t="s">
        <v>460</v>
      </c>
    </row>
    <row r="316" spans="1:64" ht="15">
      <c r="A316" s="54" t="s">
        <v>360</v>
      </c>
      <c r="B316" s="127">
        <v>5</v>
      </c>
      <c r="C316" s="127"/>
      <c r="D316" s="149" t="s">
        <v>1265</v>
      </c>
      <c r="E316" s="149"/>
      <c r="F316" s="149"/>
      <c r="G316" s="149"/>
      <c r="H316" s="149"/>
      <c r="I316" s="93" t="s">
        <v>973</v>
      </c>
      <c r="J316" s="95"/>
      <c r="K316" s="114" t="str">
        <f t="shared" si="50"/>
        <v>0.00</v>
      </c>
      <c r="L316" s="115"/>
      <c r="M316" s="93" t="s">
        <v>973</v>
      </c>
      <c r="N316" s="95"/>
      <c r="O316" s="114" t="str">
        <f t="shared" si="51"/>
        <v>0.00</v>
      </c>
      <c r="P316" s="115"/>
      <c r="AD316" s="40">
        <f>ROW()</f>
        <v>316</v>
      </c>
      <c r="BB316" s="40" t="s">
        <v>1296</v>
      </c>
      <c r="BC316" s="40" t="s">
        <v>348</v>
      </c>
      <c r="BD316" s="41" t="b">
        <v>1</v>
      </c>
      <c r="BE316" s="40" t="str">
        <f>O307</f>
        <v>0.00</v>
      </c>
      <c r="BF316" s="40" t="str">
        <f>""&amp;O307</f>
        <v>0.00</v>
      </c>
      <c r="BG316" s="40" t="b">
        <v>0</v>
      </c>
      <c r="BH316" s="40" t="b">
        <v>0</v>
      </c>
      <c r="BK316" s="40" t="e">
        <f t="shared" ref="BK316:BK338" ca="1" si="52">_xlfn.FORMULATEXT(BE316)</f>
        <v>#N/A</v>
      </c>
      <c r="BL316" s="40" t="e">
        <f t="shared" ref="BL316:BL338" ca="1" si="53">_xlfn.FORMULATEXT(BE316)</f>
        <v>#N/A</v>
      </c>
    </row>
    <row r="317" spans="1:64" ht="15">
      <c r="A317" s="54" t="s">
        <v>360</v>
      </c>
      <c r="B317" s="127">
        <v>6</v>
      </c>
      <c r="C317" s="127"/>
      <c r="D317" s="149" t="s">
        <v>1267</v>
      </c>
      <c r="E317" s="149"/>
      <c r="F317" s="149"/>
      <c r="G317" s="149"/>
      <c r="H317" s="149"/>
      <c r="I317" s="93" t="s">
        <v>973</v>
      </c>
      <c r="J317" s="95"/>
      <c r="K317" s="114" t="str">
        <f t="shared" si="50"/>
        <v>0.00</v>
      </c>
      <c r="L317" s="115"/>
      <c r="M317" s="93" t="s">
        <v>973</v>
      </c>
      <c r="N317" s="95"/>
      <c r="O317" s="114" t="str">
        <f t="shared" si="51"/>
        <v>0.00</v>
      </c>
      <c r="P317" s="115"/>
      <c r="AD317" s="40">
        <f>ROW()</f>
        <v>317</v>
      </c>
      <c r="BB317" s="40" t="s">
        <v>1297</v>
      </c>
      <c r="BC317" s="40" t="s">
        <v>348</v>
      </c>
      <c r="BD317" s="41" t="b">
        <v>1</v>
      </c>
      <c r="BE317" s="40" t="str">
        <f>O308</f>
        <v>0.00</v>
      </c>
      <c r="BF317" s="40" t="str">
        <f>""&amp;O308</f>
        <v>0.00</v>
      </c>
      <c r="BG317" s="40" t="b">
        <v>0</v>
      </c>
      <c r="BH317" s="40" t="b">
        <v>0</v>
      </c>
      <c r="BK317" s="40" t="e">
        <f t="shared" ca="1" si="52"/>
        <v>#N/A</v>
      </c>
      <c r="BL317" s="40" t="e">
        <f t="shared" ca="1" si="53"/>
        <v>#N/A</v>
      </c>
    </row>
    <row r="318" spans="1:64" ht="15">
      <c r="A318" s="54" t="s">
        <v>360</v>
      </c>
      <c r="B318" s="127">
        <v>7</v>
      </c>
      <c r="C318" s="127"/>
      <c r="D318" s="149" t="s">
        <v>1269</v>
      </c>
      <c r="E318" s="149"/>
      <c r="F318" s="149"/>
      <c r="G318" s="149"/>
      <c r="H318" s="149"/>
      <c r="I318" s="93" t="s">
        <v>973</v>
      </c>
      <c r="J318" s="95"/>
      <c r="K318" s="114" t="str">
        <f t="shared" si="50"/>
        <v>0.00</v>
      </c>
      <c r="L318" s="115"/>
      <c r="M318" s="93" t="s">
        <v>973</v>
      </c>
      <c r="N318" s="95"/>
      <c r="O318" s="114" t="str">
        <f t="shared" si="51"/>
        <v>0.00</v>
      </c>
      <c r="P318" s="115"/>
      <c r="AD318" s="40">
        <f>ROW()</f>
        <v>318</v>
      </c>
      <c r="BB318" s="40" t="s">
        <v>1298</v>
      </c>
      <c r="BC318" s="40" t="s">
        <v>348</v>
      </c>
      <c r="BD318" s="41" t="b">
        <v>1</v>
      </c>
      <c r="BE318" s="40" t="str">
        <f>O309</f>
        <v>0.00</v>
      </c>
      <c r="BF318" s="40" t="str">
        <f>""&amp;O309</f>
        <v>0.00</v>
      </c>
      <c r="BG318" s="40" t="b">
        <v>0</v>
      </c>
      <c r="BH318" s="40" t="b">
        <v>0</v>
      </c>
      <c r="BK318" s="40" t="e">
        <f t="shared" ca="1" si="52"/>
        <v>#N/A</v>
      </c>
      <c r="BL318" s="40" t="e">
        <f t="shared" ca="1" si="53"/>
        <v>#N/A</v>
      </c>
    </row>
    <row r="319" spans="1:64" ht="15">
      <c r="A319" s="54" t="s">
        <v>360</v>
      </c>
      <c r="B319" s="127">
        <v>8</v>
      </c>
      <c r="C319" s="127"/>
      <c r="D319" s="149" t="s">
        <v>1271</v>
      </c>
      <c r="E319" s="149"/>
      <c r="F319" s="149"/>
      <c r="G319" s="149"/>
      <c r="H319" s="149"/>
      <c r="I319" s="93" t="s">
        <v>973</v>
      </c>
      <c r="J319" s="95"/>
      <c r="K319" s="114" t="str">
        <f t="shared" si="50"/>
        <v>0.00</v>
      </c>
      <c r="L319" s="115"/>
      <c r="M319" s="93" t="s">
        <v>973</v>
      </c>
      <c r="N319" s="95"/>
      <c r="O319" s="114" t="str">
        <f t="shared" si="51"/>
        <v>0.00</v>
      </c>
      <c r="P319" s="115"/>
      <c r="AD319" s="40">
        <f>ROW()</f>
        <v>319</v>
      </c>
      <c r="BB319" s="40" t="s">
        <v>1299</v>
      </c>
      <c r="BC319" s="40" t="s">
        <v>348</v>
      </c>
      <c r="BD319" s="41" t="b">
        <v>1</v>
      </c>
      <c r="BE319" s="40" t="str">
        <f t="shared" ref="BE319:BE330" si="54">O311</f>
        <v>0.00</v>
      </c>
      <c r="BF319" s="40" t="str">
        <f t="shared" ref="BF319:BF330" si="55">""&amp;O311</f>
        <v>0.00</v>
      </c>
      <c r="BG319" s="40" t="b">
        <v>0</v>
      </c>
      <c r="BH319" s="40" t="b">
        <v>0</v>
      </c>
      <c r="BK319" s="40" t="e">
        <f t="shared" ca="1" si="52"/>
        <v>#N/A</v>
      </c>
      <c r="BL319" s="40" t="e">
        <f t="shared" ca="1" si="53"/>
        <v>#N/A</v>
      </c>
    </row>
    <row r="320" spans="1:64" ht="15">
      <c r="A320" s="54" t="s">
        <v>360</v>
      </c>
      <c r="B320" s="127">
        <v>9</v>
      </c>
      <c r="C320" s="127"/>
      <c r="D320" s="150" t="s">
        <v>1273</v>
      </c>
      <c r="E320" s="150"/>
      <c r="F320" s="151"/>
      <c r="G320" s="151"/>
      <c r="H320" s="151"/>
      <c r="I320" s="93" t="s">
        <v>1927</v>
      </c>
      <c r="J320" s="95"/>
      <c r="K320" s="114" t="str">
        <f t="shared" si="50"/>
        <v>0.24</v>
      </c>
      <c r="L320" s="115"/>
      <c r="M320" s="93" t="s">
        <v>973</v>
      </c>
      <c r="N320" s="95"/>
      <c r="O320" s="114" t="str">
        <f t="shared" si="51"/>
        <v>0.00</v>
      </c>
      <c r="P320" s="115"/>
      <c r="AD320" s="40">
        <f>ROW()</f>
        <v>320</v>
      </c>
      <c r="BB320" s="40" t="s">
        <v>1300</v>
      </c>
      <c r="BC320" s="40" t="s">
        <v>348</v>
      </c>
      <c r="BD320" s="41" t="b">
        <v>1</v>
      </c>
      <c r="BE320" s="40" t="str">
        <f t="shared" si="54"/>
        <v>0.00</v>
      </c>
      <c r="BF320" s="40" t="str">
        <f t="shared" si="55"/>
        <v>0.00</v>
      </c>
      <c r="BG320" s="40" t="b">
        <v>0</v>
      </c>
      <c r="BH320" s="40" t="b">
        <v>0</v>
      </c>
      <c r="BK320" s="40" t="e">
        <f t="shared" ca="1" si="52"/>
        <v>#N/A</v>
      </c>
      <c r="BL320" s="40" t="e">
        <f t="shared" ca="1" si="53"/>
        <v>#N/A</v>
      </c>
    </row>
    <row r="321" spans="1:64" ht="15">
      <c r="A321" s="54" t="s">
        <v>360</v>
      </c>
      <c r="B321" s="127">
        <v>10</v>
      </c>
      <c r="C321" s="127"/>
      <c r="D321" s="149" t="s">
        <v>75</v>
      </c>
      <c r="E321" s="149"/>
      <c r="F321" s="102" t="s">
        <v>1931</v>
      </c>
      <c r="G321" s="102"/>
      <c r="H321" s="148"/>
      <c r="I321" s="93" t="s">
        <v>1928</v>
      </c>
      <c r="J321" s="95"/>
      <c r="K321" s="114" t="str">
        <f t="shared" si="50"/>
        <v>3.38</v>
      </c>
      <c r="L321" s="115"/>
      <c r="M321" s="93" t="s">
        <v>973</v>
      </c>
      <c r="N321" s="95"/>
      <c r="O321" s="114" t="str">
        <f t="shared" si="51"/>
        <v>0.00</v>
      </c>
      <c r="P321" s="115"/>
      <c r="AD321" s="40">
        <f>ROW()</f>
        <v>321</v>
      </c>
      <c r="BB321" s="40" t="s">
        <v>1301</v>
      </c>
      <c r="BC321" s="40" t="s">
        <v>348</v>
      </c>
      <c r="BD321" s="41" t="b">
        <v>1</v>
      </c>
      <c r="BE321" s="40" t="str">
        <f t="shared" si="54"/>
        <v>0.00</v>
      </c>
      <c r="BF321" s="40" t="str">
        <f t="shared" si="55"/>
        <v>0.00</v>
      </c>
      <c r="BG321" s="40" t="b">
        <v>0</v>
      </c>
      <c r="BH321" s="40" t="b">
        <v>0</v>
      </c>
      <c r="BK321" s="40" t="e">
        <f t="shared" ca="1" si="52"/>
        <v>#N/A</v>
      </c>
      <c r="BL321" s="40" t="e">
        <f t="shared" ca="1" si="53"/>
        <v>#N/A</v>
      </c>
    </row>
    <row r="322" spans="1:64" ht="15">
      <c r="A322" s="54" t="s">
        <v>360</v>
      </c>
      <c r="B322" s="127"/>
      <c r="C322" s="127"/>
      <c r="D322" s="128" t="s">
        <v>920</v>
      </c>
      <c r="E322" s="128"/>
      <c r="F322" s="128"/>
      <c r="G322" s="128"/>
      <c r="H322" s="128"/>
      <c r="I322" s="114" t="str" cm="1">
        <f t="array" ref="I322">TEXT(SUM(_xlfn.NUMBERVALUE(I307:J309),_xlfn.NUMBERVALUE(I311:J321)),"0.00")</f>
        <v>792808.00</v>
      </c>
      <c r="J322" s="115"/>
      <c r="K322" s="114" t="str" cm="1">
        <f t="array" ref="K322">TEXT(MIN(100,SUM(_xlfn.NUMBERVALUE(K307:L309),_xlfn.NUMBERVALUE(K311:L321))),"0.00")</f>
        <v>25.32</v>
      </c>
      <c r="L322" s="115"/>
      <c r="M322" s="114" t="str" cm="1">
        <f t="array" ref="M322">TEXT(SUM(_xlfn.NUMBERVALUE(M307:N309),_xlfn.NUMBERVALUE(M311:N321)),"0.00")</f>
        <v>0.00</v>
      </c>
      <c r="N322" s="115"/>
      <c r="O322" s="114" t="str" cm="1">
        <f t="array" ref="O322">TEXT(MIN(100,SUM(_xlfn.NUMBERVALUE(O307:P309),_xlfn.NUMBERVALUE(O311:P321))),"0.00")</f>
        <v>0.00</v>
      </c>
      <c r="P322" s="115"/>
      <c r="AD322" s="40">
        <f>ROW()</f>
        <v>322</v>
      </c>
      <c r="BB322" s="40" t="s">
        <v>1302</v>
      </c>
      <c r="BC322" s="40" t="s">
        <v>348</v>
      </c>
      <c r="BD322" s="41" t="b">
        <v>1</v>
      </c>
      <c r="BE322" s="40" t="str">
        <f t="shared" si="54"/>
        <v>0.00</v>
      </c>
      <c r="BF322" s="40" t="str">
        <f t="shared" si="55"/>
        <v>0.00</v>
      </c>
      <c r="BG322" s="40" t="b">
        <v>0</v>
      </c>
      <c r="BH322" s="40" t="b">
        <v>0</v>
      </c>
      <c r="BK322" s="40" t="e">
        <f t="shared" ca="1" si="52"/>
        <v>#N/A</v>
      </c>
      <c r="BL322" s="40" t="e">
        <f t="shared" ca="1" si="53"/>
        <v>#N/A</v>
      </c>
    </row>
    <row r="323" spans="1:64" ht="14.45" customHeight="1">
      <c r="A323" s="54" t="s">
        <v>360</v>
      </c>
      <c r="AD323" s="40">
        <f>ROW()</f>
        <v>323</v>
      </c>
      <c r="BB323" s="40" t="s">
        <v>1303</v>
      </c>
      <c r="BC323" s="40" t="s">
        <v>348</v>
      </c>
      <c r="BD323" s="41" t="b">
        <v>1</v>
      </c>
      <c r="BE323" s="40" t="str">
        <f t="shared" si="54"/>
        <v>0.00</v>
      </c>
      <c r="BF323" s="40" t="str">
        <f t="shared" si="55"/>
        <v>0.00</v>
      </c>
      <c r="BG323" s="40" t="b">
        <v>0</v>
      </c>
      <c r="BH323" s="40" t="b">
        <v>0</v>
      </c>
      <c r="BK323" s="40" t="e">
        <f t="shared" ca="1" si="52"/>
        <v>#N/A</v>
      </c>
      <c r="BL323" s="40" t="e">
        <f t="shared" ca="1" si="53"/>
        <v>#N/A</v>
      </c>
    </row>
    <row r="324" spans="1:64" ht="15">
      <c r="A324" s="54" t="s">
        <v>360</v>
      </c>
      <c r="B324" s="54" t="s">
        <v>1304</v>
      </c>
      <c r="N324" s="93" t="s">
        <v>1932</v>
      </c>
      <c r="O324" s="94"/>
      <c r="P324" s="95"/>
      <c r="AD324" s="40">
        <f>ROW()</f>
        <v>324</v>
      </c>
      <c r="BB324" s="40" t="s">
        <v>1305</v>
      </c>
      <c r="BC324" s="40" t="s">
        <v>348</v>
      </c>
      <c r="BD324" s="41" t="b">
        <v>1</v>
      </c>
      <c r="BE324" s="40" t="str">
        <f t="shared" si="54"/>
        <v>0.00</v>
      </c>
      <c r="BF324" s="40" t="str">
        <f t="shared" si="55"/>
        <v>0.00</v>
      </c>
      <c r="BG324" s="40" t="b">
        <v>0</v>
      </c>
      <c r="BH324" s="40" t="b">
        <v>0</v>
      </c>
      <c r="BK324" s="40" t="e">
        <f t="shared" ca="1" si="52"/>
        <v>#N/A</v>
      </c>
      <c r="BL324" s="40" t="e">
        <f t="shared" ca="1" si="53"/>
        <v>#N/A</v>
      </c>
    </row>
    <row r="325" spans="1:64" ht="15">
      <c r="A325" s="54" t="s">
        <v>360</v>
      </c>
      <c r="AD325" s="40">
        <f>ROW()</f>
        <v>325</v>
      </c>
      <c r="BB325" s="40" t="s">
        <v>1306</v>
      </c>
      <c r="BC325" s="40" t="s">
        <v>348</v>
      </c>
      <c r="BD325" s="41" t="b">
        <v>1</v>
      </c>
      <c r="BE325" s="40" t="str">
        <f t="shared" si="54"/>
        <v>0.00</v>
      </c>
      <c r="BF325" s="40" t="str">
        <f t="shared" si="55"/>
        <v>0.00</v>
      </c>
      <c r="BG325" s="40" t="b">
        <v>0</v>
      </c>
      <c r="BH325" s="40" t="b">
        <v>0</v>
      </c>
      <c r="BK325" s="40" t="e">
        <f t="shared" ca="1" si="52"/>
        <v>#N/A</v>
      </c>
      <c r="BL325" s="40" t="e">
        <f t="shared" ca="1" si="53"/>
        <v>#N/A</v>
      </c>
    </row>
    <row r="326" spans="1:64" ht="15">
      <c r="A326" s="54" t="s">
        <v>360</v>
      </c>
      <c r="B326" s="46" t="s">
        <v>1307</v>
      </c>
      <c r="N326" s="114" t="str">
        <f>TEXT(SUM(_xlfn.NUMBERVALUE(N300),_xlfn.NUMBERVALUE(N324)),"0.00")</f>
        <v>2527.00</v>
      </c>
      <c r="O326" s="166"/>
      <c r="P326" s="115"/>
      <c r="AD326" s="40">
        <f>ROW()</f>
        <v>326</v>
      </c>
      <c r="BB326" s="40" t="s">
        <v>1308</v>
      </c>
      <c r="BC326" s="40" t="s">
        <v>348</v>
      </c>
      <c r="BD326" s="41" t="b">
        <v>1</v>
      </c>
      <c r="BE326" s="40" t="str">
        <f t="shared" si="54"/>
        <v>0.00</v>
      </c>
      <c r="BF326" s="40" t="str">
        <f t="shared" si="55"/>
        <v>0.00</v>
      </c>
      <c r="BG326" s="40" t="b">
        <v>0</v>
      </c>
      <c r="BH326" s="40" t="b">
        <v>0</v>
      </c>
      <c r="BK326" s="40" t="e">
        <f t="shared" ca="1" si="52"/>
        <v>#N/A</v>
      </c>
      <c r="BL326" s="40" t="e">
        <f t="shared" ca="1" si="53"/>
        <v>#N/A</v>
      </c>
    </row>
    <row r="327" spans="1:64" ht="15">
      <c r="A327" s="54" t="s">
        <v>360</v>
      </c>
      <c r="AD327" s="40">
        <f>ROW()</f>
        <v>327</v>
      </c>
      <c r="BB327" s="40" t="s">
        <v>1309</v>
      </c>
      <c r="BC327" s="40" t="s">
        <v>348</v>
      </c>
      <c r="BD327" s="41" t="b">
        <v>1</v>
      </c>
      <c r="BE327" s="40" t="str">
        <f t="shared" si="54"/>
        <v>0.00</v>
      </c>
      <c r="BF327" s="40" t="str">
        <f t="shared" si="55"/>
        <v>0.00</v>
      </c>
      <c r="BG327" s="40" t="b">
        <v>0</v>
      </c>
      <c r="BH327" s="40" t="b">
        <v>0</v>
      </c>
      <c r="BK327" s="40" t="e">
        <f t="shared" ca="1" si="52"/>
        <v>#N/A</v>
      </c>
      <c r="BL327" s="40" t="e">
        <f t="shared" ca="1" si="53"/>
        <v>#N/A</v>
      </c>
    </row>
    <row r="328" spans="1:64" ht="15">
      <c r="A328" s="54" t="s">
        <v>360</v>
      </c>
      <c r="B328" s="46" t="s">
        <v>1310</v>
      </c>
      <c r="AD328" s="40">
        <f>ROW()</f>
        <v>328</v>
      </c>
      <c r="BB328" s="40" t="s">
        <v>1311</v>
      </c>
      <c r="BC328" s="40" t="s">
        <v>348</v>
      </c>
      <c r="BD328" s="41" t="b">
        <v>1</v>
      </c>
      <c r="BE328" s="40" t="str">
        <f t="shared" si="54"/>
        <v>0.00</v>
      </c>
      <c r="BF328" s="40" t="str">
        <f t="shared" si="55"/>
        <v>0.00</v>
      </c>
      <c r="BG328" s="40" t="b">
        <v>0</v>
      </c>
      <c r="BH328" s="40" t="b">
        <v>0</v>
      </c>
      <c r="BK328" s="40" t="e">
        <f t="shared" ca="1" si="52"/>
        <v>#N/A</v>
      </c>
      <c r="BL328" s="40" t="e">
        <f t="shared" ca="1" si="53"/>
        <v>#N/A</v>
      </c>
    </row>
    <row r="329" spans="1:64" ht="15">
      <c r="A329" s="54" t="s">
        <v>360</v>
      </c>
      <c r="AD329" s="40">
        <f>ROW()</f>
        <v>329</v>
      </c>
      <c r="BB329" s="40" t="s">
        <v>1312</v>
      </c>
      <c r="BC329" s="40" t="s">
        <v>348</v>
      </c>
      <c r="BD329" s="41" t="b">
        <v>1</v>
      </c>
      <c r="BE329" s="40" t="str">
        <f t="shared" si="54"/>
        <v>0.00</v>
      </c>
      <c r="BF329" s="40" t="str">
        <f t="shared" si="55"/>
        <v>0.00</v>
      </c>
      <c r="BG329" s="40" t="b">
        <v>0</v>
      </c>
      <c r="BH329" s="40" t="b">
        <v>0</v>
      </c>
      <c r="BK329" s="40" t="e">
        <f t="shared" ca="1" si="52"/>
        <v>#N/A</v>
      </c>
      <c r="BL329" s="40" t="e">
        <f t="shared" ca="1" si="53"/>
        <v>#N/A</v>
      </c>
    </row>
    <row r="330" spans="1:64" ht="15">
      <c r="A330" s="54" t="s">
        <v>360</v>
      </c>
      <c r="B330" s="257" t="s">
        <v>1313</v>
      </c>
      <c r="C330" s="257"/>
      <c r="D330" s="257" t="s">
        <v>1240</v>
      </c>
      <c r="E330" s="257"/>
      <c r="F330" s="257"/>
      <c r="G330" s="258"/>
      <c r="H330" s="258"/>
      <c r="AD330" s="40">
        <f>ROW()</f>
        <v>330</v>
      </c>
      <c r="BB330" s="40" t="s">
        <v>1314</v>
      </c>
      <c r="BC330" s="40" t="s">
        <v>348</v>
      </c>
      <c r="BD330" s="41" t="b">
        <v>1</v>
      </c>
      <c r="BE330" s="40" t="str">
        <f t="shared" si="54"/>
        <v>0.00</v>
      </c>
      <c r="BF330" s="40" t="str">
        <f t="shared" si="55"/>
        <v>0.00</v>
      </c>
      <c r="BG330" s="40" t="b">
        <v>0</v>
      </c>
      <c r="BH330" s="40" t="b">
        <v>0</v>
      </c>
      <c r="BK330" s="40" t="e">
        <f t="shared" ca="1" si="52"/>
        <v>#N/A</v>
      </c>
      <c r="BL330" s="40" t="e">
        <f t="shared" ca="1" si="53"/>
        <v>#N/A</v>
      </c>
    </row>
    <row r="331" spans="1:64" ht="15">
      <c r="A331" s="54" t="s">
        <v>360</v>
      </c>
      <c r="B331" s="257">
        <v>1</v>
      </c>
      <c r="C331" s="257"/>
      <c r="D331" s="169" t="s">
        <v>1315</v>
      </c>
      <c r="E331" s="169"/>
      <c r="F331" s="169"/>
      <c r="G331" s="93" t="s">
        <v>1933</v>
      </c>
      <c r="H331" s="95"/>
      <c r="AD331" s="40">
        <f>ROW()</f>
        <v>331</v>
      </c>
      <c r="BB331" s="40" t="s">
        <v>1316</v>
      </c>
      <c r="BC331" s="40" t="s">
        <v>348</v>
      </c>
      <c r="BD331" s="41" t="b">
        <v>1</v>
      </c>
      <c r="BE331" s="40" t="str">
        <f>N300</f>
        <v>10</v>
      </c>
      <c r="BF331" s="40" t="str">
        <f>""&amp;N300</f>
        <v>10</v>
      </c>
      <c r="BG331" s="40" t="b">
        <v>1</v>
      </c>
      <c r="BH331" s="40" t="b">
        <v>0</v>
      </c>
      <c r="BK331" s="40" t="e">
        <f t="shared" ca="1" si="52"/>
        <v>#N/A</v>
      </c>
      <c r="BL331" s="40" t="e">
        <f t="shared" ca="1" si="53"/>
        <v>#N/A</v>
      </c>
    </row>
    <row r="332" spans="1:64" ht="15">
      <c r="A332" s="54" t="s">
        <v>360</v>
      </c>
      <c r="B332" s="257">
        <v>2</v>
      </c>
      <c r="C332" s="257"/>
      <c r="D332" s="169" t="s">
        <v>1317</v>
      </c>
      <c r="E332" s="169"/>
      <c r="F332" s="169"/>
      <c r="G332" s="93" t="s">
        <v>1934</v>
      </c>
      <c r="H332" s="95"/>
      <c r="AD332" s="40">
        <f>ROW()</f>
        <v>332</v>
      </c>
      <c r="BB332" s="40" t="s">
        <v>1318</v>
      </c>
      <c r="BC332" s="40" t="s">
        <v>348</v>
      </c>
      <c r="BD332" s="41" t="b">
        <v>1</v>
      </c>
      <c r="BE332" s="40" t="str">
        <f>N324</f>
        <v>2517</v>
      </c>
      <c r="BF332" s="40" t="str">
        <f>""&amp;N324</f>
        <v>2517</v>
      </c>
      <c r="BG332" s="40" t="b">
        <v>1</v>
      </c>
      <c r="BH332" s="40" t="b">
        <v>0</v>
      </c>
      <c r="BK332" s="40" t="e">
        <f t="shared" ca="1" si="52"/>
        <v>#N/A</v>
      </c>
      <c r="BL332" s="40" t="e">
        <f t="shared" ca="1" si="53"/>
        <v>#N/A</v>
      </c>
    </row>
    <row r="333" spans="1:64" ht="15">
      <c r="A333" s="54" t="s">
        <v>360</v>
      </c>
      <c r="B333" s="257">
        <v>3</v>
      </c>
      <c r="C333" s="257"/>
      <c r="D333" s="169" t="s">
        <v>1319</v>
      </c>
      <c r="E333" s="169"/>
      <c r="F333" s="169"/>
      <c r="G333" s="93" t="s">
        <v>973</v>
      </c>
      <c r="H333" s="95"/>
      <c r="AD333" s="40">
        <f>ROW()</f>
        <v>333</v>
      </c>
      <c r="BB333" s="40" t="s">
        <v>1320</v>
      </c>
      <c r="BC333" s="40" t="s">
        <v>348</v>
      </c>
      <c r="BD333" s="41" t="b">
        <v>1</v>
      </c>
      <c r="BE333" s="40" t="str">
        <f>N326</f>
        <v>2527.00</v>
      </c>
      <c r="BF333" s="40" t="str">
        <f>""&amp;N326</f>
        <v>2527.00</v>
      </c>
      <c r="BG333" s="40" t="b">
        <v>0</v>
      </c>
      <c r="BH333" s="40" t="b">
        <v>0</v>
      </c>
      <c r="BK333" s="40" t="e">
        <f t="shared" ca="1" si="52"/>
        <v>#N/A</v>
      </c>
      <c r="BL333" s="40" t="e">
        <f t="shared" ca="1" si="53"/>
        <v>#N/A</v>
      </c>
    </row>
    <row r="334" spans="1:64" ht="15">
      <c r="A334" s="54" t="s">
        <v>360</v>
      </c>
      <c r="B334" s="257">
        <v>4</v>
      </c>
      <c r="C334" s="257"/>
      <c r="D334" s="169" t="s">
        <v>1321</v>
      </c>
      <c r="E334" s="169"/>
      <c r="F334" s="169"/>
      <c r="G334" s="93" t="s">
        <v>210</v>
      </c>
      <c r="H334" s="95"/>
      <c r="AD334" s="40">
        <f>ROW()</f>
        <v>334</v>
      </c>
      <c r="BB334" s="40" t="s">
        <v>1322</v>
      </c>
      <c r="BC334" s="40" t="s">
        <v>348</v>
      </c>
      <c r="BD334" s="41" t="b">
        <v>1</v>
      </c>
      <c r="BE334" s="40" t="str">
        <f>N337</f>
        <v>0</v>
      </c>
      <c r="BF334" s="40" t="str">
        <f>""&amp;N337</f>
        <v>0</v>
      </c>
      <c r="BG334" s="40" t="b">
        <v>1</v>
      </c>
      <c r="BH334" s="40" t="b">
        <v>0</v>
      </c>
      <c r="BK334" s="40" t="e">
        <f t="shared" ca="1" si="52"/>
        <v>#N/A</v>
      </c>
      <c r="BL334" s="40" t="e">
        <f t="shared" ca="1" si="53"/>
        <v>#N/A</v>
      </c>
    </row>
    <row r="335" spans="1:64" ht="15">
      <c r="A335" s="54" t="s">
        <v>360</v>
      </c>
      <c r="B335" s="257"/>
      <c r="C335" s="257"/>
      <c r="D335" s="169" t="s">
        <v>920</v>
      </c>
      <c r="E335" s="169"/>
      <c r="F335" s="169"/>
      <c r="G335" s="114" t="str" cm="1">
        <f t="array" ref="G335">TEXT(SUM(_xlfn.NUMBERVALUE(G331:H334)),"0.00")</f>
        <v>2527.00</v>
      </c>
      <c r="H335" s="115"/>
      <c r="AD335" s="40">
        <f>ROW()</f>
        <v>335</v>
      </c>
      <c r="BB335" s="40" t="s">
        <v>1323</v>
      </c>
      <c r="BC335" s="40" t="s">
        <v>348</v>
      </c>
      <c r="BD335" s="41" t="b">
        <v>1</v>
      </c>
      <c r="BE335" s="40" t="str">
        <f>N392</f>
        <v>7</v>
      </c>
      <c r="BF335" s="40" t="str">
        <f>""&amp;N392</f>
        <v>7</v>
      </c>
      <c r="BG335" s="40" t="b">
        <v>0</v>
      </c>
      <c r="BH335" s="40" t="b">
        <v>0</v>
      </c>
      <c r="BK335" s="40" t="e">
        <f t="shared" ca="1" si="52"/>
        <v>#N/A</v>
      </c>
      <c r="BL335" s="40" t="e">
        <f t="shared" ca="1" si="53"/>
        <v>#N/A</v>
      </c>
    </row>
    <row r="336" spans="1:64" ht="15">
      <c r="A336" s="54" t="s">
        <v>360</v>
      </c>
      <c r="AD336" s="40">
        <f>ROW()</f>
        <v>336</v>
      </c>
      <c r="BB336" s="40" t="s">
        <v>1324</v>
      </c>
      <c r="BC336" s="40" t="s">
        <v>348</v>
      </c>
      <c r="BD336" s="41" t="b">
        <v>1</v>
      </c>
      <c r="BE336" s="40" t="str">
        <f>N414</f>
        <v>1</v>
      </c>
      <c r="BF336" s="40" t="str">
        <f>""&amp;N414</f>
        <v>1</v>
      </c>
      <c r="BG336" s="40" t="b">
        <v>0</v>
      </c>
      <c r="BH336" s="40" t="b">
        <v>0</v>
      </c>
      <c r="BK336" s="40" t="e">
        <f t="shared" ca="1" si="52"/>
        <v>#N/A</v>
      </c>
      <c r="BL336" s="40" t="e">
        <f t="shared" ca="1" si="53"/>
        <v>#N/A</v>
      </c>
    </row>
    <row r="337" spans="1:64" ht="15">
      <c r="A337" s="54" t="s">
        <v>360</v>
      </c>
      <c r="B337" s="40" t="s">
        <v>1325</v>
      </c>
      <c r="N337" s="93" t="s">
        <v>973</v>
      </c>
      <c r="O337" s="94"/>
      <c r="P337" s="95"/>
      <c r="AD337" s="40">
        <f>ROW()</f>
        <v>337</v>
      </c>
      <c r="BB337" s="40" t="s">
        <v>1326</v>
      </c>
      <c r="BC337" s="40" t="s">
        <v>348</v>
      </c>
      <c r="BD337" s="41" t="b">
        <v>1</v>
      </c>
      <c r="BE337" s="40" t="str">
        <f>N422</f>
        <v>5</v>
      </c>
      <c r="BF337" s="40" t="str">
        <f>""&amp;N422</f>
        <v>5</v>
      </c>
      <c r="BG337" s="40" t="b">
        <v>0</v>
      </c>
      <c r="BH337" s="40" t="b">
        <v>0</v>
      </c>
      <c r="BK337" s="40" t="e">
        <f t="shared" ca="1" si="52"/>
        <v>#N/A</v>
      </c>
      <c r="BL337" s="40" t="e">
        <f t="shared" ca="1" si="53"/>
        <v>#N/A</v>
      </c>
    </row>
    <row r="338" spans="1:64" ht="15">
      <c r="A338" s="54" t="s">
        <v>360</v>
      </c>
      <c r="AD338" s="40">
        <f>ROW()</f>
        <v>338</v>
      </c>
      <c r="BB338" s="40" t="s">
        <v>1327</v>
      </c>
      <c r="BC338" s="40" t="s">
        <v>348</v>
      </c>
      <c r="BD338" s="41" t="b">
        <v>1</v>
      </c>
      <c r="BE338" s="40" t="str">
        <f>N434</f>
        <v>10</v>
      </c>
      <c r="BF338" s="40" t="str">
        <f>""&amp;N434</f>
        <v>10</v>
      </c>
      <c r="BG338" s="40" t="b">
        <v>0</v>
      </c>
      <c r="BH338" s="40" t="b">
        <v>0</v>
      </c>
      <c r="BK338" s="40" t="e">
        <f t="shared" ca="1" si="52"/>
        <v>#N/A</v>
      </c>
      <c r="BL338" s="40" t="e">
        <f t="shared" ca="1" si="53"/>
        <v>#N/A</v>
      </c>
    </row>
    <row r="339" spans="1:64" ht="30.6" customHeight="1">
      <c r="A339" s="54" t="s">
        <v>360</v>
      </c>
      <c r="B339" s="126" t="s">
        <v>1328</v>
      </c>
      <c r="C339" s="126"/>
      <c r="D339" s="126"/>
      <c r="E339" s="126" t="s">
        <v>1329</v>
      </c>
      <c r="F339" s="126"/>
      <c r="G339" s="126"/>
      <c r="H339" s="124" t="s">
        <v>1330</v>
      </c>
      <c r="I339" s="124"/>
      <c r="J339" s="124"/>
      <c r="K339" s="126" t="s">
        <v>1331</v>
      </c>
      <c r="L339" s="126"/>
      <c r="M339" s="126"/>
      <c r="N339" s="126" t="s">
        <v>1332</v>
      </c>
      <c r="O339" s="126"/>
      <c r="P339" s="126"/>
      <c r="Q339" s="126" t="s">
        <v>1333</v>
      </c>
      <c r="R339" s="126"/>
      <c r="S339" s="126"/>
      <c r="AD339" s="40">
        <f>ROW()</f>
        <v>339</v>
      </c>
      <c r="BB339" s="40" t="s">
        <v>1334</v>
      </c>
      <c r="BC339" s="40" t="s">
        <v>420</v>
      </c>
      <c r="BD339" s="41" t="b">
        <v>0</v>
      </c>
      <c r="BE339" s="40" t="str">
        <f>IF(AA525=1,"Y",IF(AA525=2,"N",""))</f>
        <v>Y</v>
      </c>
      <c r="BF339" s="40" t="str">
        <f>BE339</f>
        <v>Y</v>
      </c>
      <c r="BG339" s="40" t="b">
        <v>0</v>
      </c>
      <c r="BH339" s="40" t="b">
        <v>0</v>
      </c>
      <c r="BJ339" s="40">
        <f>AA525</f>
        <v>1</v>
      </c>
      <c r="BK339" s="40" t="e">
        <f ca="1">_xlfn.FORMULATEXT(BJ339)</f>
        <v>#N/A</v>
      </c>
      <c r="BL339" s="40" t="s">
        <v>1335</v>
      </c>
    </row>
    <row r="340" spans="1:64" ht="15">
      <c r="A340" s="54" t="s">
        <v>360</v>
      </c>
      <c r="B340" s="116"/>
      <c r="C340" s="117"/>
      <c r="D340" s="118"/>
      <c r="E340" s="102"/>
      <c r="F340" s="113"/>
      <c r="G340" s="103"/>
      <c r="H340" s="102"/>
      <c r="I340" s="113"/>
      <c r="J340" s="103"/>
      <c r="K340" s="102"/>
      <c r="L340" s="113"/>
      <c r="M340" s="103"/>
      <c r="N340" s="93"/>
      <c r="O340" s="94"/>
      <c r="P340" s="95"/>
      <c r="Q340" s="93"/>
      <c r="R340" s="94"/>
      <c r="S340" s="95"/>
      <c r="AD340" s="40">
        <f>ROW()</f>
        <v>340</v>
      </c>
      <c r="BB340" s="40" t="s">
        <v>1337</v>
      </c>
      <c r="BC340" s="40" t="s">
        <v>348</v>
      </c>
      <c r="BD340" s="41" t="b">
        <v>0</v>
      </c>
      <c r="BE340" s="40">
        <f>B528</f>
        <v>0</v>
      </c>
      <c r="BF340" s="40" t="str">
        <f>""&amp;B528</f>
        <v/>
      </c>
      <c r="BG340" s="40" t="b">
        <v>1</v>
      </c>
      <c r="BH340" s="40" t="b">
        <v>0</v>
      </c>
      <c r="BK340" s="40" t="e">
        <f ca="1">_xlfn.FORMULATEXT(BE340)</f>
        <v>#N/A</v>
      </c>
      <c r="BL340" s="40" t="e">
        <f ca="1">_xlfn.FORMULATEXT(BE340)</f>
        <v>#N/A</v>
      </c>
    </row>
    <row r="341" spans="1:64" ht="15">
      <c r="B341" s="116"/>
      <c r="C341" s="117"/>
      <c r="D341" s="118"/>
      <c r="E341" s="102"/>
      <c r="F341" s="113"/>
      <c r="G341" s="103"/>
      <c r="H341" s="102"/>
      <c r="I341" s="113"/>
      <c r="J341" s="103"/>
      <c r="K341" s="102"/>
      <c r="L341" s="113"/>
      <c r="M341" s="103"/>
      <c r="N341" s="93"/>
      <c r="O341" s="94"/>
      <c r="P341" s="95"/>
      <c r="Q341" s="93"/>
      <c r="R341" s="94"/>
      <c r="S341" s="95"/>
      <c r="BD341" s="41"/>
    </row>
    <row r="342" spans="1:64" ht="15">
      <c r="B342" s="116"/>
      <c r="C342" s="117"/>
      <c r="D342" s="118"/>
      <c r="E342" s="102"/>
      <c r="F342" s="113"/>
      <c r="G342" s="103"/>
      <c r="H342" s="102"/>
      <c r="I342" s="113"/>
      <c r="J342" s="103"/>
      <c r="K342" s="102"/>
      <c r="L342" s="113"/>
      <c r="M342" s="103"/>
      <c r="N342" s="93"/>
      <c r="O342" s="94"/>
      <c r="P342" s="95"/>
      <c r="Q342" s="93"/>
      <c r="R342" s="94"/>
      <c r="S342" s="95"/>
      <c r="BD342" s="41"/>
    </row>
    <row r="343" spans="1:64" ht="15">
      <c r="B343" s="116"/>
      <c r="C343" s="117"/>
      <c r="D343" s="118"/>
      <c r="E343" s="102"/>
      <c r="F343" s="113"/>
      <c r="G343" s="103"/>
      <c r="H343" s="102"/>
      <c r="I343" s="113"/>
      <c r="J343" s="103"/>
      <c r="K343" s="102"/>
      <c r="L343" s="113"/>
      <c r="M343" s="103"/>
      <c r="N343" s="93"/>
      <c r="O343" s="94"/>
      <c r="P343" s="95"/>
      <c r="Q343" s="93"/>
      <c r="R343" s="94"/>
      <c r="S343" s="95"/>
      <c r="BD343" s="41"/>
    </row>
    <row r="344" spans="1:64" ht="15">
      <c r="B344" s="116"/>
      <c r="C344" s="117"/>
      <c r="D344" s="118"/>
      <c r="E344" s="102"/>
      <c r="F344" s="113"/>
      <c r="G344" s="103"/>
      <c r="H344" s="102"/>
      <c r="I344" s="113"/>
      <c r="J344" s="103"/>
      <c r="K344" s="102"/>
      <c r="L344" s="113"/>
      <c r="M344" s="103"/>
      <c r="N344" s="93"/>
      <c r="O344" s="94"/>
      <c r="P344" s="95"/>
      <c r="Q344" s="93"/>
      <c r="R344" s="94"/>
      <c r="S344" s="95"/>
      <c r="BD344" s="41"/>
    </row>
    <row r="345" spans="1:64" ht="15">
      <c r="B345" s="116"/>
      <c r="C345" s="117"/>
      <c r="D345" s="118"/>
      <c r="E345" s="102"/>
      <c r="F345" s="113"/>
      <c r="G345" s="103"/>
      <c r="H345" s="102"/>
      <c r="I345" s="113"/>
      <c r="J345" s="103"/>
      <c r="K345" s="102"/>
      <c r="L345" s="113"/>
      <c r="M345" s="103"/>
      <c r="N345" s="93"/>
      <c r="O345" s="94"/>
      <c r="P345" s="95"/>
      <c r="Q345" s="93"/>
      <c r="R345" s="94"/>
      <c r="S345" s="95"/>
      <c r="BD345" s="41"/>
    </row>
    <row r="346" spans="1:64" ht="15">
      <c r="B346" s="116"/>
      <c r="C346" s="117"/>
      <c r="D346" s="118"/>
      <c r="E346" s="102"/>
      <c r="F346" s="113"/>
      <c r="G346" s="103"/>
      <c r="H346" s="102"/>
      <c r="I346" s="113"/>
      <c r="J346" s="103"/>
      <c r="K346" s="102"/>
      <c r="L346" s="113"/>
      <c r="M346" s="103"/>
      <c r="N346" s="93"/>
      <c r="O346" s="94"/>
      <c r="P346" s="95"/>
      <c r="Q346" s="93"/>
      <c r="R346" s="94"/>
      <c r="S346" s="95"/>
      <c r="BD346" s="41"/>
    </row>
    <row r="347" spans="1:64" ht="15">
      <c r="B347" s="116"/>
      <c r="C347" s="117"/>
      <c r="D347" s="118"/>
      <c r="E347" s="102"/>
      <c r="F347" s="113"/>
      <c r="G347" s="103"/>
      <c r="H347" s="102"/>
      <c r="I347" s="113"/>
      <c r="J347" s="103"/>
      <c r="K347" s="102"/>
      <c r="L347" s="113"/>
      <c r="M347" s="103"/>
      <c r="N347" s="93"/>
      <c r="O347" s="94"/>
      <c r="P347" s="95"/>
      <c r="Q347" s="93"/>
      <c r="R347" s="94"/>
      <c r="S347" s="95"/>
      <c r="BD347" s="41"/>
    </row>
    <row r="348" spans="1:64" ht="15">
      <c r="B348" s="116"/>
      <c r="C348" s="117"/>
      <c r="D348" s="118"/>
      <c r="E348" s="102"/>
      <c r="F348" s="113"/>
      <c r="G348" s="103"/>
      <c r="H348" s="102"/>
      <c r="I348" s="113"/>
      <c r="J348" s="103"/>
      <c r="K348" s="102"/>
      <c r="L348" s="113"/>
      <c r="M348" s="103"/>
      <c r="N348" s="93"/>
      <c r="O348" s="94"/>
      <c r="P348" s="95"/>
      <c r="Q348" s="93"/>
      <c r="R348" s="94"/>
      <c r="S348" s="95"/>
      <c r="BD348" s="41"/>
    </row>
    <row r="349" spans="1:64" ht="15">
      <c r="B349" s="116"/>
      <c r="C349" s="117"/>
      <c r="D349" s="118"/>
      <c r="E349" s="102"/>
      <c r="F349" s="113"/>
      <c r="G349" s="103"/>
      <c r="H349" s="102"/>
      <c r="I349" s="113"/>
      <c r="J349" s="103"/>
      <c r="K349" s="102"/>
      <c r="L349" s="113"/>
      <c r="M349" s="103"/>
      <c r="N349" s="93"/>
      <c r="O349" s="94"/>
      <c r="P349" s="95"/>
      <c r="Q349" s="93"/>
      <c r="R349" s="94"/>
      <c r="S349" s="95"/>
      <c r="BD349" s="41"/>
    </row>
    <row r="350" spans="1:64" ht="15">
      <c r="B350" s="116"/>
      <c r="C350" s="117"/>
      <c r="D350" s="118"/>
      <c r="E350" s="102"/>
      <c r="F350" s="113"/>
      <c r="G350" s="103"/>
      <c r="H350" s="102"/>
      <c r="I350" s="113"/>
      <c r="J350" s="103"/>
      <c r="K350" s="102"/>
      <c r="L350" s="113"/>
      <c r="M350" s="103"/>
      <c r="N350" s="93"/>
      <c r="O350" s="94"/>
      <c r="P350" s="95"/>
      <c r="Q350" s="93"/>
      <c r="R350" s="94"/>
      <c r="S350" s="95"/>
      <c r="BD350" s="41"/>
    </row>
    <row r="351" spans="1:64" ht="15">
      <c r="B351" s="116"/>
      <c r="C351" s="117"/>
      <c r="D351" s="118"/>
      <c r="E351" s="102"/>
      <c r="F351" s="113"/>
      <c r="G351" s="103"/>
      <c r="H351" s="102"/>
      <c r="I351" s="113"/>
      <c r="J351" s="103"/>
      <c r="K351" s="102"/>
      <c r="L351" s="113"/>
      <c r="M351" s="103"/>
      <c r="N351" s="93"/>
      <c r="O351" s="94"/>
      <c r="P351" s="95"/>
      <c r="Q351" s="93"/>
      <c r="R351" s="94"/>
      <c r="S351" s="95"/>
      <c r="BD351" s="41"/>
    </row>
    <row r="352" spans="1:64" ht="15">
      <c r="B352" s="116"/>
      <c r="C352" s="117"/>
      <c r="D352" s="118"/>
      <c r="E352" s="102"/>
      <c r="F352" s="113"/>
      <c r="G352" s="103"/>
      <c r="H352" s="102"/>
      <c r="I352" s="113"/>
      <c r="J352" s="103"/>
      <c r="K352" s="102"/>
      <c r="L352" s="113"/>
      <c r="M352" s="103"/>
      <c r="N352" s="93"/>
      <c r="O352" s="94"/>
      <c r="P352" s="95"/>
      <c r="Q352" s="93"/>
      <c r="R352" s="94"/>
      <c r="S352" s="95"/>
      <c r="BD352" s="41"/>
    </row>
    <row r="353" spans="1:64" ht="15">
      <c r="B353" s="116"/>
      <c r="C353" s="117"/>
      <c r="D353" s="118"/>
      <c r="E353" s="102"/>
      <c r="F353" s="113"/>
      <c r="G353" s="103"/>
      <c r="H353" s="102"/>
      <c r="I353" s="113"/>
      <c r="J353" s="103"/>
      <c r="K353" s="102"/>
      <c r="L353" s="113"/>
      <c r="M353" s="103"/>
      <c r="N353" s="93"/>
      <c r="O353" s="94"/>
      <c r="P353" s="95"/>
      <c r="Q353" s="93"/>
      <c r="R353" s="94"/>
      <c r="S353" s="95"/>
      <c r="BD353" s="41"/>
    </row>
    <row r="354" spans="1:64" ht="15">
      <c r="B354" s="116"/>
      <c r="C354" s="117"/>
      <c r="D354" s="118"/>
      <c r="E354" s="102"/>
      <c r="F354" s="113"/>
      <c r="G354" s="103"/>
      <c r="H354" s="102"/>
      <c r="I354" s="113"/>
      <c r="J354" s="103"/>
      <c r="K354" s="102"/>
      <c r="L354" s="113"/>
      <c r="M354" s="103"/>
      <c r="N354" s="93"/>
      <c r="O354" s="94"/>
      <c r="P354" s="95"/>
      <c r="Q354" s="93"/>
      <c r="R354" s="94"/>
      <c r="S354" s="95"/>
      <c r="BD354" s="41"/>
    </row>
    <row r="355" spans="1:64" ht="15">
      <c r="B355" s="116"/>
      <c r="C355" s="117"/>
      <c r="D355" s="118"/>
      <c r="E355" s="102"/>
      <c r="F355" s="113"/>
      <c r="G355" s="103"/>
      <c r="H355" s="102"/>
      <c r="I355" s="113"/>
      <c r="J355" s="103"/>
      <c r="K355" s="102"/>
      <c r="L355" s="113"/>
      <c r="M355" s="103"/>
      <c r="N355" s="93"/>
      <c r="O355" s="94"/>
      <c r="P355" s="95"/>
      <c r="Q355" s="93"/>
      <c r="R355" s="94"/>
      <c r="S355" s="95"/>
      <c r="BD355" s="41"/>
    </row>
    <row r="356" spans="1:64" ht="15">
      <c r="B356" s="116"/>
      <c r="C356" s="117"/>
      <c r="D356" s="118"/>
      <c r="E356" s="102"/>
      <c r="F356" s="113"/>
      <c r="G356" s="103"/>
      <c r="H356" s="102"/>
      <c r="I356" s="113"/>
      <c r="J356" s="103"/>
      <c r="K356" s="102"/>
      <c r="L356" s="113"/>
      <c r="M356" s="103"/>
      <c r="N356" s="93"/>
      <c r="O356" s="94"/>
      <c r="P356" s="95"/>
      <c r="Q356" s="93"/>
      <c r="R356" s="94"/>
      <c r="S356" s="95"/>
      <c r="BD356" s="41"/>
    </row>
    <row r="357" spans="1:64" ht="15">
      <c r="B357" s="116"/>
      <c r="C357" s="117"/>
      <c r="D357" s="118"/>
      <c r="E357" s="102"/>
      <c r="F357" s="113"/>
      <c r="G357" s="103"/>
      <c r="H357" s="102"/>
      <c r="I357" s="113"/>
      <c r="J357" s="103"/>
      <c r="K357" s="102"/>
      <c r="L357" s="113"/>
      <c r="M357" s="103"/>
      <c r="N357" s="93"/>
      <c r="O357" s="94"/>
      <c r="P357" s="95"/>
      <c r="Q357" s="93"/>
      <c r="R357" s="94"/>
      <c r="S357" s="95"/>
      <c r="BD357" s="41"/>
    </row>
    <row r="358" spans="1:64" ht="15">
      <c r="B358" s="116"/>
      <c r="C358" s="117"/>
      <c r="D358" s="118"/>
      <c r="E358" s="102"/>
      <c r="F358" s="113"/>
      <c r="G358" s="103"/>
      <c r="H358" s="102"/>
      <c r="I358" s="113"/>
      <c r="J358" s="103"/>
      <c r="K358" s="102"/>
      <c r="L358" s="113"/>
      <c r="M358" s="103"/>
      <c r="N358" s="93"/>
      <c r="O358" s="94"/>
      <c r="P358" s="95"/>
      <c r="Q358" s="93"/>
      <c r="R358" s="94"/>
      <c r="S358" s="95"/>
      <c r="BD358" s="41"/>
    </row>
    <row r="359" spans="1:64" ht="15">
      <c r="B359" s="116"/>
      <c r="C359" s="117"/>
      <c r="D359" s="118"/>
      <c r="E359" s="102"/>
      <c r="F359" s="113"/>
      <c r="G359" s="103"/>
      <c r="H359" s="102"/>
      <c r="I359" s="113"/>
      <c r="J359" s="103"/>
      <c r="K359" s="102"/>
      <c r="L359" s="113"/>
      <c r="M359" s="103"/>
      <c r="N359" s="93"/>
      <c r="O359" s="94"/>
      <c r="P359" s="95"/>
      <c r="Q359" s="93"/>
      <c r="R359" s="94"/>
      <c r="S359" s="95"/>
      <c r="BD359" s="41"/>
    </row>
    <row r="360" spans="1:64" ht="15">
      <c r="B360" s="116"/>
      <c r="C360" s="117"/>
      <c r="D360" s="118"/>
      <c r="E360" s="102"/>
      <c r="F360" s="113"/>
      <c r="G360" s="103"/>
      <c r="H360" s="102"/>
      <c r="I360" s="113"/>
      <c r="J360" s="103"/>
      <c r="K360" s="102"/>
      <c r="L360" s="113"/>
      <c r="M360" s="103"/>
      <c r="N360" s="93"/>
      <c r="O360" s="94"/>
      <c r="P360" s="95"/>
      <c r="Q360" s="93"/>
      <c r="R360" s="94"/>
      <c r="S360" s="95"/>
      <c r="BD360" s="41"/>
    </row>
    <row r="361" spans="1:64" ht="15">
      <c r="B361" s="116"/>
      <c r="C361" s="117"/>
      <c r="D361" s="118"/>
      <c r="E361" s="102"/>
      <c r="F361" s="113"/>
      <c r="G361" s="103"/>
      <c r="H361" s="102"/>
      <c r="I361" s="113"/>
      <c r="J361" s="103"/>
      <c r="K361" s="102"/>
      <c r="L361" s="113"/>
      <c r="M361" s="103"/>
      <c r="N361" s="93"/>
      <c r="O361" s="94"/>
      <c r="P361" s="95"/>
      <c r="Q361" s="93"/>
      <c r="R361" s="94"/>
      <c r="S361" s="95"/>
      <c r="BD361" s="41"/>
    </row>
    <row r="362" spans="1:64" ht="15">
      <c r="B362" s="116"/>
      <c r="C362" s="117"/>
      <c r="D362" s="118"/>
      <c r="E362" s="102"/>
      <c r="F362" s="113"/>
      <c r="G362" s="103"/>
      <c r="H362" s="102"/>
      <c r="I362" s="113"/>
      <c r="J362" s="103"/>
      <c r="K362" s="102"/>
      <c r="L362" s="113"/>
      <c r="M362" s="103"/>
      <c r="N362" s="93"/>
      <c r="O362" s="94"/>
      <c r="P362" s="95"/>
      <c r="Q362" s="93"/>
      <c r="R362" s="94"/>
      <c r="S362" s="95"/>
      <c r="BD362" s="41"/>
    </row>
    <row r="363" spans="1:64" ht="15">
      <c r="B363" s="116"/>
      <c r="C363" s="117"/>
      <c r="D363" s="118"/>
      <c r="E363" s="102"/>
      <c r="F363" s="113"/>
      <c r="G363" s="103"/>
      <c r="H363" s="102"/>
      <c r="I363" s="113"/>
      <c r="J363" s="103"/>
      <c r="K363" s="102"/>
      <c r="L363" s="113"/>
      <c r="M363" s="103"/>
      <c r="N363" s="93"/>
      <c r="O363" s="94"/>
      <c r="P363" s="95"/>
      <c r="Q363" s="93"/>
      <c r="R363" s="94"/>
      <c r="S363" s="95"/>
      <c r="BD363" s="41"/>
    </row>
    <row r="364" spans="1:64" ht="15">
      <c r="B364" s="116"/>
      <c r="C364" s="117"/>
      <c r="D364" s="118"/>
      <c r="E364" s="102"/>
      <c r="F364" s="113"/>
      <c r="G364" s="103"/>
      <c r="H364" s="102"/>
      <c r="I364" s="113"/>
      <c r="J364" s="103"/>
      <c r="K364" s="102"/>
      <c r="L364" s="113"/>
      <c r="M364" s="103"/>
      <c r="N364" s="93"/>
      <c r="O364" s="94"/>
      <c r="P364" s="95"/>
      <c r="Q364" s="93"/>
      <c r="R364" s="94"/>
      <c r="S364" s="95"/>
      <c r="BD364" s="41"/>
    </row>
    <row r="365" spans="1:64" ht="15">
      <c r="A365" s="54" t="s">
        <v>360</v>
      </c>
      <c r="AD365" s="40">
        <f>ROW()</f>
        <v>365</v>
      </c>
      <c r="BB365" s="40" t="s">
        <v>1338</v>
      </c>
      <c r="BC365" s="40" t="s">
        <v>420</v>
      </c>
      <c r="BD365" s="41" t="b">
        <v>0</v>
      </c>
      <c r="BE365" s="40" t="str">
        <f>IF(AA532=1,"N",IF(AA532=2,"Y",""))</f>
        <v>Y</v>
      </c>
      <c r="BF365" s="40" t="str">
        <f>BE365</f>
        <v>Y</v>
      </c>
      <c r="BG365" s="40" t="b">
        <v>1</v>
      </c>
      <c r="BH365" s="40" t="b">
        <v>0</v>
      </c>
      <c r="BJ365" s="40">
        <f>AA532</f>
        <v>2</v>
      </c>
      <c r="BK365" s="40" t="e">
        <f ca="1">_xlfn.FORMULATEXT(BJ365)</f>
        <v>#N/A</v>
      </c>
      <c r="BL365" s="40" t="s">
        <v>1339</v>
      </c>
    </row>
    <row r="366" spans="1:64" ht="15">
      <c r="B366" s="271" t="s">
        <v>1340</v>
      </c>
      <c r="C366" s="272"/>
      <c r="D366" s="272"/>
      <c r="E366" s="272"/>
      <c r="F366" s="272"/>
      <c r="G366" s="272"/>
      <c r="H366" s="272"/>
      <c r="I366" s="272"/>
      <c r="AD366" s="40">
        <f>ROW()</f>
        <v>366</v>
      </c>
      <c r="BB366" s="40" t="s">
        <v>1341</v>
      </c>
      <c r="BC366" s="40" t="s">
        <v>348</v>
      </c>
      <c r="BD366" s="41" t="b">
        <v>1</v>
      </c>
      <c r="BE366" s="40">
        <f>N534</f>
        <v>0</v>
      </c>
      <c r="BF366" s="40" t="str">
        <f>""&amp;N534</f>
        <v/>
      </c>
      <c r="BG366" s="40" t="b">
        <v>1</v>
      </c>
      <c r="BH366" s="40" t="b">
        <v>0</v>
      </c>
      <c r="BK366" s="40" t="e">
        <f ca="1">_xlfn.FORMULATEXT(BE366)</f>
        <v>#N/A</v>
      </c>
      <c r="BL366" s="40" t="e">
        <f ca="1">_xlfn.FORMULATEXT(BE366)</f>
        <v>#N/A</v>
      </c>
    </row>
    <row r="367" spans="1:64" ht="15">
      <c r="B367" s="272"/>
      <c r="C367" s="272"/>
      <c r="D367" s="272"/>
      <c r="E367" s="272"/>
      <c r="F367" s="272"/>
      <c r="G367" s="272"/>
      <c r="H367" s="272"/>
      <c r="I367" s="272"/>
      <c r="AD367" s="40">
        <f>ROW()</f>
        <v>367</v>
      </c>
      <c r="BB367" s="40" t="s">
        <v>1342</v>
      </c>
      <c r="BC367" s="40" t="s">
        <v>420</v>
      </c>
      <c r="BD367" s="41" t="b">
        <v>0</v>
      </c>
      <c r="BE367" s="40" t="str">
        <f>IF(AA553=1,"N",IF(AA553=2,"Y",""))</f>
        <v>Y</v>
      </c>
      <c r="BF367" s="40" t="str">
        <f>BE367</f>
        <v>Y</v>
      </c>
      <c r="BG367" s="40" t="b">
        <v>1</v>
      </c>
      <c r="BH367" s="40" t="b">
        <v>0</v>
      </c>
      <c r="BJ367" s="40">
        <f>AA553</f>
        <v>2</v>
      </c>
      <c r="BK367" s="40" t="e">
        <f ca="1">_xlfn.FORMULATEXT(BJ367)</f>
        <v>#N/A</v>
      </c>
      <c r="BL367" s="40" t="s">
        <v>1343</v>
      </c>
    </row>
    <row r="368" spans="1:64" ht="15">
      <c r="AD368" s="40">
        <f>ROW()</f>
        <v>368</v>
      </c>
      <c r="BB368" s="40" t="s">
        <v>1344</v>
      </c>
      <c r="BC368" s="40" t="s">
        <v>348</v>
      </c>
      <c r="BD368" s="41" t="b">
        <v>1</v>
      </c>
      <c r="BE368" s="40">
        <f>N555</f>
        <v>0</v>
      </c>
      <c r="BF368" s="40" t="str">
        <f>""&amp;N555</f>
        <v/>
      </c>
      <c r="BG368" s="40" t="b">
        <v>1</v>
      </c>
      <c r="BH368" s="40" t="b">
        <v>0</v>
      </c>
      <c r="BK368" s="40" t="e">
        <f ca="1">_xlfn.FORMULATEXT(BE368)</f>
        <v>#N/A</v>
      </c>
      <c r="BL368" s="40" t="e">
        <f ca="1">_xlfn.FORMULATEXT(BE368)</f>
        <v>#N/A</v>
      </c>
    </row>
    <row r="369" spans="2:65" ht="15">
      <c r="B369" s="129" t="s">
        <v>1345</v>
      </c>
      <c r="C369" s="129"/>
      <c r="D369" s="129"/>
      <c r="E369" s="129" t="s">
        <v>927</v>
      </c>
      <c r="F369" s="129"/>
      <c r="G369" s="129"/>
      <c r="H369" s="129" t="s">
        <v>1030</v>
      </c>
      <c r="I369" s="129"/>
      <c r="J369" s="129"/>
      <c r="AD369" s="40">
        <f>ROW()</f>
        <v>369</v>
      </c>
      <c r="BB369" s="40" t="s">
        <v>1346</v>
      </c>
      <c r="BC369" s="40" t="s">
        <v>348</v>
      </c>
      <c r="BD369" s="41" t="b">
        <v>1</v>
      </c>
      <c r="BE369" s="40" t="str">
        <f>N576</f>
        <v>2527</v>
      </c>
      <c r="BF369" s="40" t="str">
        <f>""&amp;N576</f>
        <v>2527</v>
      </c>
      <c r="BG369" s="40" t="b">
        <v>1</v>
      </c>
      <c r="BH369" s="40" t="b">
        <v>0</v>
      </c>
      <c r="BK369" s="40" t="e">
        <f ca="1">_xlfn.FORMULATEXT(BE369)</f>
        <v>#N/A</v>
      </c>
      <c r="BL369" s="40" t="e">
        <f ca="1">_xlfn.FORMULATEXT(BE369)</f>
        <v>#N/A</v>
      </c>
    </row>
    <row r="370" spans="2:65" ht="15">
      <c r="B370" s="91" t="s">
        <v>1347</v>
      </c>
      <c r="C370" s="91"/>
      <c r="D370" s="92"/>
      <c r="E370" s="93" t="s">
        <v>107</v>
      </c>
      <c r="F370" s="94"/>
      <c r="G370" s="95"/>
      <c r="H370" s="93" t="s">
        <v>107</v>
      </c>
      <c r="I370" s="94"/>
      <c r="J370" s="95"/>
      <c r="AD370" s="40">
        <f>ROW()</f>
        <v>370</v>
      </c>
      <c r="BB370" s="40" t="s">
        <v>1348</v>
      </c>
      <c r="BC370" s="40" t="s">
        <v>458</v>
      </c>
      <c r="BD370" s="41" t="b">
        <v>0</v>
      </c>
      <c r="BE370" s="40" t="s">
        <v>1193</v>
      </c>
      <c r="BF370" s="40" t="s">
        <v>1193</v>
      </c>
      <c r="BG370" s="40" t="b">
        <v>0</v>
      </c>
      <c r="BH370" s="40" t="b">
        <v>0</v>
      </c>
      <c r="BM370" s="32"/>
    </row>
    <row r="371" spans="2:65" ht="15">
      <c r="B371" s="91" t="s">
        <v>1527</v>
      </c>
      <c r="C371" s="91"/>
      <c r="D371" s="92"/>
      <c r="E371" s="93" t="s">
        <v>1953</v>
      </c>
      <c r="F371" s="94"/>
      <c r="G371" s="95"/>
      <c r="H371" s="93" t="s">
        <v>1932</v>
      </c>
      <c r="I371" s="94"/>
      <c r="J371" s="95"/>
      <c r="BD371" s="41"/>
      <c r="BM371" s="32"/>
    </row>
    <row r="372" spans="2:65" ht="15">
      <c r="B372" s="91" t="s">
        <v>1526</v>
      </c>
      <c r="C372" s="91"/>
      <c r="D372" s="92"/>
      <c r="E372" s="93" t="s">
        <v>973</v>
      </c>
      <c r="F372" s="94"/>
      <c r="G372" s="95"/>
      <c r="H372" s="93" t="s">
        <v>973</v>
      </c>
      <c r="I372" s="94"/>
      <c r="J372" s="95"/>
      <c r="BD372" s="41"/>
      <c r="BM372" s="32"/>
    </row>
    <row r="373" spans="2:65" ht="15">
      <c r="AD373" s="40">
        <f>ROW()</f>
        <v>373</v>
      </c>
      <c r="BB373" s="40" t="s">
        <v>1349</v>
      </c>
      <c r="BC373" s="40" t="s">
        <v>348</v>
      </c>
      <c r="BD373" s="41" t="b">
        <v>1</v>
      </c>
      <c r="BE373" s="40" t="str">
        <f>E240</f>
        <v>0.00</v>
      </c>
      <c r="BF373" s="40" t="str">
        <f>""&amp;E240</f>
        <v>0.00</v>
      </c>
      <c r="BG373" s="40" t="b">
        <v>0</v>
      </c>
      <c r="BH373" s="40" t="b">
        <v>0</v>
      </c>
      <c r="BK373" s="40" t="e">
        <f ca="1">_xlfn.FORMULATEXT(BE373)</f>
        <v>#N/A</v>
      </c>
      <c r="BL373" s="40" t="e">
        <f ca="1">_xlfn.FORMULATEXT(BE373)</f>
        <v>#N/A</v>
      </c>
      <c r="BM373" s="32"/>
    </row>
    <row r="374" spans="2:65" ht="15">
      <c r="B374" s="37" t="s">
        <v>1350</v>
      </c>
      <c r="AD374" s="40">
        <f>ROW()</f>
        <v>374</v>
      </c>
      <c r="BB374" s="40" t="s">
        <v>1351</v>
      </c>
      <c r="BC374" s="40" t="s">
        <v>348</v>
      </c>
      <c r="BD374" s="41" t="b">
        <v>1</v>
      </c>
      <c r="BE374" s="40" t="str">
        <f>H240</f>
        <v>0.00</v>
      </c>
      <c r="BF374" s="40" t="str">
        <f>""&amp;H240</f>
        <v>0.00</v>
      </c>
      <c r="BG374" s="40" t="b">
        <v>0</v>
      </c>
      <c r="BH374" s="40" t="b">
        <v>0</v>
      </c>
      <c r="BK374" s="40" t="e">
        <f ca="1">_xlfn.FORMULATEXT(BE374)</f>
        <v>#N/A</v>
      </c>
      <c r="BL374" s="40" t="e">
        <f ca="1">_xlfn.FORMULATEXT(BE374)</f>
        <v>#N/A</v>
      </c>
      <c r="BM374" s="32"/>
    </row>
    <row r="375" spans="2:65" ht="15">
      <c r="AD375" s="40">
        <f>ROW()</f>
        <v>375</v>
      </c>
      <c r="BB375" s="40" t="s">
        <v>1352</v>
      </c>
      <c r="BC375" s="40" t="s">
        <v>348</v>
      </c>
      <c r="BD375" s="41" t="b">
        <v>1</v>
      </c>
      <c r="BE375" s="40" t="str">
        <f>K240</f>
        <v>0.00</v>
      </c>
      <c r="BF375" s="40" t="str">
        <f>""&amp;K240</f>
        <v>0.00</v>
      </c>
      <c r="BG375" s="40" t="b">
        <v>0</v>
      </c>
      <c r="BH375" s="40" t="b">
        <v>0</v>
      </c>
      <c r="BK375" s="40" t="e">
        <f ca="1">_xlfn.FORMULATEXT(BE375)</f>
        <v>#N/A</v>
      </c>
      <c r="BL375" s="40" t="e">
        <f ca="1">_xlfn.FORMULATEXT(BE375)</f>
        <v>#N/A</v>
      </c>
      <c r="BM375" s="32"/>
    </row>
    <row r="376" spans="2:65" ht="15">
      <c r="B376" s="37" t="s">
        <v>1353</v>
      </c>
      <c r="AD376" s="40">
        <f>ROW()</f>
        <v>376</v>
      </c>
      <c r="BB376" s="40" t="s">
        <v>1354</v>
      </c>
      <c r="BC376" s="40" t="s">
        <v>348</v>
      </c>
      <c r="BD376" s="41" t="b">
        <v>1</v>
      </c>
      <c r="BE376" s="40" t="str">
        <f>N240</f>
        <v>0.00</v>
      </c>
      <c r="BF376" s="40" t="str">
        <f>""&amp;N240</f>
        <v>0.00</v>
      </c>
      <c r="BG376" s="40" t="b">
        <v>0</v>
      </c>
      <c r="BH376" s="40" t="b">
        <v>0</v>
      </c>
      <c r="BK376" s="40" t="e">
        <f ca="1">_xlfn.FORMULATEXT(BE376)</f>
        <v>#N/A</v>
      </c>
      <c r="BL376" s="40" t="e">
        <f ca="1">_xlfn.FORMULATEXT(BE376)</f>
        <v>#N/A</v>
      </c>
      <c r="BM376" s="32"/>
    </row>
    <row r="377" spans="2:65" ht="15">
      <c r="AD377" s="40">
        <f>ROW()</f>
        <v>377</v>
      </c>
      <c r="BB377" s="40" t="s">
        <v>1355</v>
      </c>
      <c r="BC377" s="40" t="s">
        <v>458</v>
      </c>
      <c r="BD377" s="41" t="b">
        <v>0</v>
      </c>
      <c r="BE377" s="40" t="s">
        <v>1356</v>
      </c>
      <c r="BF377" s="40" t="s">
        <v>1356</v>
      </c>
      <c r="BG377" s="40" t="b">
        <v>0</v>
      </c>
      <c r="BH377" s="40" t="b">
        <v>0</v>
      </c>
      <c r="BM377" s="32"/>
    </row>
    <row r="378" spans="2:65" ht="27.95" customHeight="1">
      <c r="B378" s="189" t="s">
        <v>1357</v>
      </c>
      <c r="C378" s="190"/>
      <c r="D378" s="191"/>
      <c r="E378" s="123" t="s">
        <v>1358</v>
      </c>
      <c r="F378" s="123"/>
      <c r="G378" s="123"/>
      <c r="H378" s="123"/>
      <c r="I378" s="123" t="s">
        <v>1359</v>
      </c>
      <c r="J378" s="123"/>
      <c r="K378" s="123"/>
      <c r="L378" s="123"/>
      <c r="M378" s="123" t="s">
        <v>1360</v>
      </c>
      <c r="N378" s="123"/>
      <c r="O378" s="123"/>
      <c r="P378" s="123"/>
      <c r="AD378" s="40">
        <f>ROW()</f>
        <v>378</v>
      </c>
      <c r="BB378" s="40" t="s">
        <v>1361</v>
      </c>
      <c r="BC378" s="40" t="s">
        <v>348</v>
      </c>
      <c r="BD378" s="41" t="b">
        <v>1</v>
      </c>
      <c r="BE378" s="40" t="str">
        <f>E241</f>
        <v>0.00</v>
      </c>
      <c r="BF378" s="40" t="str">
        <f>""&amp;E241</f>
        <v>0.00</v>
      </c>
      <c r="BG378" s="40" t="b">
        <v>0</v>
      </c>
      <c r="BH378" s="40" t="b">
        <v>0</v>
      </c>
      <c r="BK378" s="40" t="e">
        <f ca="1">_xlfn.FORMULATEXT(BE378)</f>
        <v>#N/A</v>
      </c>
      <c r="BL378" s="40" t="e">
        <f ca="1">_xlfn.FORMULATEXT(BE378)</f>
        <v>#N/A</v>
      </c>
      <c r="BM378" s="32"/>
    </row>
    <row r="379" spans="2:65" ht="15">
      <c r="B379" s="273"/>
      <c r="C379" s="274"/>
      <c r="D379" s="275"/>
      <c r="E379" s="129" t="s">
        <v>1362</v>
      </c>
      <c r="F379" s="129"/>
      <c r="G379" s="129" t="s">
        <v>1363</v>
      </c>
      <c r="H379" s="129"/>
      <c r="I379" s="129" t="s">
        <v>1362</v>
      </c>
      <c r="J379" s="129"/>
      <c r="K379" s="129" t="s">
        <v>1363</v>
      </c>
      <c r="L379" s="129"/>
      <c r="M379" s="129" t="s">
        <v>1362</v>
      </c>
      <c r="N379" s="129"/>
      <c r="O379" s="129" t="s">
        <v>1363</v>
      </c>
      <c r="P379" s="129"/>
      <c r="AD379" s="40">
        <f>ROW()</f>
        <v>379</v>
      </c>
      <c r="BB379" s="40" t="s">
        <v>1364</v>
      </c>
      <c r="BC379" s="40" t="s">
        <v>348</v>
      </c>
      <c r="BD379" s="41" t="b">
        <v>1</v>
      </c>
      <c r="BE379" s="40" t="str">
        <f>H241</f>
        <v>0.00</v>
      </c>
      <c r="BF379" s="40" t="str">
        <f>""&amp;H241</f>
        <v>0.00</v>
      </c>
      <c r="BG379" s="40" t="b">
        <v>0</v>
      </c>
      <c r="BH379" s="40" t="b">
        <v>0</v>
      </c>
      <c r="BK379" s="40" t="e">
        <f ca="1">_xlfn.FORMULATEXT(BE379)</f>
        <v>#N/A</v>
      </c>
      <c r="BL379" s="40" t="e">
        <f ca="1">_xlfn.FORMULATEXT(BE379)</f>
        <v>#N/A</v>
      </c>
      <c r="BM379" s="32"/>
    </row>
    <row r="380" spans="2:65" ht="15">
      <c r="B380" s="133" t="s">
        <v>1365</v>
      </c>
      <c r="C380" s="134"/>
      <c r="D380" s="135"/>
      <c r="E380" s="93" t="s">
        <v>28</v>
      </c>
      <c r="F380" s="95"/>
      <c r="G380" s="93" t="s">
        <v>973</v>
      </c>
      <c r="H380" s="95"/>
      <c r="I380" s="93" t="s">
        <v>28</v>
      </c>
      <c r="J380" s="95"/>
      <c r="K380" s="93" t="s">
        <v>973</v>
      </c>
      <c r="L380" s="95"/>
      <c r="M380" s="93" t="s">
        <v>1935</v>
      </c>
      <c r="N380" s="95"/>
      <c r="O380" s="93" t="s">
        <v>973</v>
      </c>
      <c r="P380" s="95"/>
      <c r="AD380" s="40">
        <f>ROW()</f>
        <v>380</v>
      </c>
      <c r="BB380" s="40" t="s">
        <v>1366</v>
      </c>
      <c r="BC380" s="40" t="s">
        <v>348</v>
      </c>
      <c r="BD380" s="41" t="b">
        <v>1</v>
      </c>
      <c r="BE380" s="40" t="str">
        <f>K241</f>
        <v>0.00</v>
      </c>
      <c r="BF380" s="40" t="str">
        <f>""&amp;K241</f>
        <v>0.00</v>
      </c>
      <c r="BG380" s="40" t="b">
        <v>0</v>
      </c>
      <c r="BH380" s="40" t="b">
        <v>0</v>
      </c>
      <c r="BK380" s="40" t="e">
        <f ca="1">_xlfn.FORMULATEXT(BE380)</f>
        <v>#N/A</v>
      </c>
      <c r="BL380" s="40" t="e">
        <f ca="1">_xlfn.FORMULATEXT(BE380)</f>
        <v>#N/A</v>
      </c>
      <c r="BM380" s="32"/>
    </row>
    <row r="381" spans="2:65" ht="15">
      <c r="B381" s="133" t="s">
        <v>1367</v>
      </c>
      <c r="C381" s="134"/>
      <c r="D381" s="135"/>
      <c r="E381" s="114" t="str" cm="1">
        <f t="array" ref="E381">TEXT(SUM(_xlfn.NUMBERVALUE(E382:F383)),"0")</f>
        <v>0</v>
      </c>
      <c r="F381" s="115"/>
      <c r="G381" s="114" t="str" cm="1">
        <f t="array" ref="G381">TEXT(SUM(_xlfn.NUMBERVALUE(G382:H383)),"0")</f>
        <v>3</v>
      </c>
      <c r="H381" s="115"/>
      <c r="I381" s="114" t="str" cm="1">
        <f t="array" ref="I381">TEXT(SUM(_xlfn.NUMBERVALUE(I382:J383)),"0")</f>
        <v>0</v>
      </c>
      <c r="J381" s="115"/>
      <c r="K381" s="114" t="str" cm="1">
        <f t="array" ref="K381">TEXT(SUM(_xlfn.NUMBERVALUE(K382:L383)),"0")</f>
        <v>3</v>
      </c>
      <c r="L381" s="115"/>
      <c r="M381" s="114" t="str" cm="1">
        <f t="array" ref="M381">TEXT(SUM(_xlfn.NUMBERVALUE(M382:N383)),"0.00")</f>
        <v>0.00</v>
      </c>
      <c r="N381" s="115"/>
      <c r="O381" s="114" t="str" cm="1">
        <f t="array" ref="O381">TEXT(SUM(_xlfn.NUMBERVALUE(O382:P383)),"0.00")</f>
        <v>0.00</v>
      </c>
      <c r="P381" s="115"/>
      <c r="AD381" s="40">
        <f>ROW()</f>
        <v>381</v>
      </c>
      <c r="BB381" s="40" t="s">
        <v>1368</v>
      </c>
      <c r="BC381" s="40" t="s">
        <v>348</v>
      </c>
      <c r="BD381" s="41" t="b">
        <v>1</v>
      </c>
      <c r="BE381" s="40" t="str">
        <f>N241</f>
        <v>0.00</v>
      </c>
      <c r="BF381" s="40" t="str">
        <f>""&amp;N241</f>
        <v>0.00</v>
      </c>
      <c r="BG381" s="40" t="b">
        <v>0</v>
      </c>
      <c r="BH381" s="40" t="b">
        <v>0</v>
      </c>
      <c r="BK381" s="40" t="e">
        <f ca="1">_xlfn.FORMULATEXT(BE381)</f>
        <v>#N/A</v>
      </c>
      <c r="BL381" s="40" t="e">
        <f ca="1">_xlfn.FORMULATEXT(BE381)</f>
        <v>#N/A</v>
      </c>
      <c r="BM381" s="32"/>
    </row>
    <row r="382" spans="2:65" ht="15">
      <c r="B382" s="136" t="s">
        <v>1369</v>
      </c>
      <c r="C382" s="137"/>
      <c r="D382" s="138"/>
      <c r="E382" s="93" t="s">
        <v>973</v>
      </c>
      <c r="F382" s="95"/>
      <c r="G382" s="93" t="s">
        <v>44</v>
      </c>
      <c r="H382" s="95"/>
      <c r="I382" s="93" t="s">
        <v>973</v>
      </c>
      <c r="J382" s="95"/>
      <c r="K382" s="93" t="s">
        <v>44</v>
      </c>
      <c r="L382" s="95"/>
      <c r="M382" s="93" t="s">
        <v>973</v>
      </c>
      <c r="N382" s="95"/>
      <c r="O382" s="93" t="s">
        <v>973</v>
      </c>
      <c r="P382" s="95"/>
      <c r="AD382" s="40">
        <f>ROW()</f>
        <v>382</v>
      </c>
      <c r="BB382" s="40" t="s">
        <v>1370</v>
      </c>
      <c r="BC382" s="40" t="s">
        <v>458</v>
      </c>
      <c r="BD382" s="41" t="b">
        <v>0</v>
      </c>
      <c r="BE382" s="40" t="s">
        <v>1371</v>
      </c>
      <c r="BF382" s="40" t="s">
        <v>1371</v>
      </c>
      <c r="BG382" s="40" t="b">
        <v>0</v>
      </c>
      <c r="BH382" s="40" t="b">
        <v>0</v>
      </c>
      <c r="BM382" s="32"/>
    </row>
    <row r="383" spans="2:65" ht="14.45" customHeight="1">
      <c r="B383" s="136" t="s">
        <v>1372</v>
      </c>
      <c r="C383" s="137"/>
      <c r="D383" s="138"/>
      <c r="E383" s="93" t="s">
        <v>973</v>
      </c>
      <c r="F383" s="95"/>
      <c r="G383" s="93" t="s">
        <v>28</v>
      </c>
      <c r="H383" s="95"/>
      <c r="I383" s="93" t="s">
        <v>973</v>
      </c>
      <c r="J383" s="95"/>
      <c r="K383" s="93" t="s">
        <v>28</v>
      </c>
      <c r="L383" s="95"/>
      <c r="M383" s="93" t="s">
        <v>973</v>
      </c>
      <c r="N383" s="95"/>
      <c r="O383" s="93" t="s">
        <v>973</v>
      </c>
      <c r="P383" s="95"/>
      <c r="AD383" s="40">
        <f>ROW()</f>
        <v>383</v>
      </c>
      <c r="BB383" s="40" t="s">
        <v>1373</v>
      </c>
      <c r="BC383" s="40" t="s">
        <v>348</v>
      </c>
      <c r="BD383" s="41" t="b">
        <v>1</v>
      </c>
      <c r="BE383" s="40" t="str">
        <f>E242</f>
        <v>0.00</v>
      </c>
      <c r="BF383" s="40" t="str">
        <f>""&amp;E242</f>
        <v>0.00</v>
      </c>
      <c r="BG383" s="40" t="b">
        <v>0</v>
      </c>
      <c r="BH383" s="40" t="b">
        <v>0</v>
      </c>
      <c r="BK383" s="40" t="e">
        <f ca="1">_xlfn.FORMULATEXT(BE383)</f>
        <v>#N/A</v>
      </c>
      <c r="BL383" s="40" t="e">
        <f ca="1">_xlfn.FORMULATEXT(BE383)</f>
        <v>#N/A</v>
      </c>
      <c r="BM383" s="32"/>
    </row>
    <row r="384" spans="2:65" ht="15">
      <c r="B384" s="133" t="s">
        <v>1374</v>
      </c>
      <c r="C384" s="134"/>
      <c r="D384" s="135"/>
      <c r="E384" s="114" t="str" cm="1">
        <f t="array" ref="E384">TEXT(SUM(_xlfn.NUMBERVALUE(E385:F389)),"0")</f>
        <v>0</v>
      </c>
      <c r="F384" s="115"/>
      <c r="G384" s="114" t="str" cm="1">
        <f t="array" ref="G384">TEXT(SUM(_xlfn.NUMBERVALUE(G385:H389)),"0")</f>
        <v>0</v>
      </c>
      <c r="H384" s="115"/>
      <c r="I384" s="114" t="str" cm="1">
        <f t="array" ref="I384">TEXT(SUM(_xlfn.NUMBERVALUE(I385:J389)),"0")</f>
        <v>0</v>
      </c>
      <c r="J384" s="115"/>
      <c r="K384" s="114" t="str" cm="1">
        <f t="array" ref="K384">TEXT(SUM(_xlfn.NUMBERVALUE(K385:L389)),"0")</f>
        <v>0</v>
      </c>
      <c r="L384" s="115"/>
      <c r="M384" s="114" t="str" cm="1">
        <f t="array" ref="M384">TEXT(SUM(_xlfn.NUMBERVALUE(M385:N389)),"0.00")</f>
        <v>0.00</v>
      </c>
      <c r="N384" s="115"/>
      <c r="O384" s="114" t="str" cm="1">
        <f t="array" ref="O384">TEXT(SUM(_xlfn.NUMBERVALUE(O385:P389)),"0.00")</f>
        <v>0.00</v>
      </c>
      <c r="P384" s="115"/>
      <c r="AD384" s="40">
        <f>ROW()</f>
        <v>384</v>
      </c>
      <c r="BB384" s="40" t="s">
        <v>1375</v>
      </c>
      <c r="BC384" s="40" t="s">
        <v>348</v>
      </c>
      <c r="BD384" s="41" t="b">
        <v>1</v>
      </c>
      <c r="BE384" s="40" t="str">
        <f>H242</f>
        <v>0.00</v>
      </c>
      <c r="BF384" s="40" t="str">
        <f>""&amp;H242</f>
        <v>0.00</v>
      </c>
      <c r="BG384" s="40" t="b">
        <v>0</v>
      </c>
      <c r="BH384" s="40" t="b">
        <v>0</v>
      </c>
      <c r="BK384" s="40" t="e">
        <f ca="1">_xlfn.FORMULATEXT(BE384)</f>
        <v>#N/A</v>
      </c>
      <c r="BL384" s="40" t="e">
        <f ca="1">_xlfn.FORMULATEXT(BE384)</f>
        <v>#N/A</v>
      </c>
      <c r="BM384" s="32"/>
    </row>
    <row r="385" spans="1:65" ht="15">
      <c r="B385" s="136" t="s">
        <v>1376</v>
      </c>
      <c r="C385" s="137"/>
      <c r="D385" s="138"/>
      <c r="E385" s="93" t="s">
        <v>973</v>
      </c>
      <c r="F385" s="95"/>
      <c r="G385" s="93" t="s">
        <v>973</v>
      </c>
      <c r="H385" s="95"/>
      <c r="I385" s="93" t="s">
        <v>973</v>
      </c>
      <c r="J385" s="95"/>
      <c r="K385" s="93" t="s">
        <v>973</v>
      </c>
      <c r="L385" s="95"/>
      <c r="M385" s="93" t="s">
        <v>973</v>
      </c>
      <c r="N385" s="95"/>
      <c r="O385" s="93" t="s">
        <v>973</v>
      </c>
      <c r="P385" s="95"/>
      <c r="AD385" s="40">
        <f>ROW()</f>
        <v>385</v>
      </c>
      <c r="BB385" s="40" t="s">
        <v>1377</v>
      </c>
      <c r="BC385" s="40" t="s">
        <v>348</v>
      </c>
      <c r="BD385" s="41" t="b">
        <v>1</v>
      </c>
      <c r="BE385" s="40" t="str">
        <f>K242</f>
        <v>0.00</v>
      </c>
      <c r="BF385" s="40" t="str">
        <f>""&amp;K242</f>
        <v>0.00</v>
      </c>
      <c r="BG385" s="40" t="b">
        <v>0</v>
      </c>
      <c r="BH385" s="40" t="b">
        <v>0</v>
      </c>
      <c r="BK385" s="40" t="e">
        <f ca="1">_xlfn.FORMULATEXT(BE385)</f>
        <v>#N/A</v>
      </c>
      <c r="BL385" s="40" t="e">
        <f ca="1">_xlfn.FORMULATEXT(BE385)</f>
        <v>#N/A</v>
      </c>
      <c r="BM385" s="32"/>
    </row>
    <row r="386" spans="1:65" ht="15">
      <c r="B386" s="136" t="s">
        <v>1378</v>
      </c>
      <c r="C386" s="137"/>
      <c r="D386" s="138"/>
      <c r="E386" s="93" t="s">
        <v>973</v>
      </c>
      <c r="F386" s="95"/>
      <c r="G386" s="93" t="s">
        <v>973</v>
      </c>
      <c r="H386" s="95"/>
      <c r="I386" s="93" t="s">
        <v>973</v>
      </c>
      <c r="J386" s="95"/>
      <c r="K386" s="93" t="s">
        <v>973</v>
      </c>
      <c r="L386" s="95"/>
      <c r="M386" s="93" t="s">
        <v>973</v>
      </c>
      <c r="N386" s="95"/>
      <c r="O386" s="93" t="s">
        <v>973</v>
      </c>
      <c r="P386" s="95"/>
      <c r="AD386" s="40">
        <f>ROW()</f>
        <v>386</v>
      </c>
      <c r="BB386" s="40" t="s">
        <v>1379</v>
      </c>
      <c r="BC386" s="40" t="s">
        <v>348</v>
      </c>
      <c r="BD386" s="41" t="b">
        <v>1</v>
      </c>
      <c r="BE386" s="40" t="str">
        <f>N242</f>
        <v>0.00</v>
      </c>
      <c r="BF386" s="40" t="str">
        <f>""&amp;N242</f>
        <v>0.00</v>
      </c>
      <c r="BG386" s="40" t="b">
        <v>0</v>
      </c>
      <c r="BH386" s="40" t="b">
        <v>0</v>
      </c>
      <c r="BK386" s="40" t="e">
        <f ca="1">_xlfn.FORMULATEXT(BE386)</f>
        <v>#N/A</v>
      </c>
      <c r="BL386" s="40" t="e">
        <f ca="1">_xlfn.FORMULATEXT(BE386)</f>
        <v>#N/A</v>
      </c>
      <c r="BM386" s="32"/>
    </row>
    <row r="387" spans="1:65" ht="15">
      <c r="B387" s="136" t="s">
        <v>1380</v>
      </c>
      <c r="C387" s="137"/>
      <c r="D387" s="138"/>
      <c r="E387" s="93" t="s">
        <v>973</v>
      </c>
      <c r="F387" s="95"/>
      <c r="G387" s="93" t="s">
        <v>973</v>
      </c>
      <c r="H387" s="95"/>
      <c r="I387" s="93" t="s">
        <v>973</v>
      </c>
      <c r="J387" s="95"/>
      <c r="K387" s="93" t="s">
        <v>973</v>
      </c>
      <c r="L387" s="95"/>
      <c r="M387" s="93" t="s">
        <v>973</v>
      </c>
      <c r="N387" s="95"/>
      <c r="O387" s="93" t="s">
        <v>973</v>
      </c>
      <c r="P387" s="95"/>
      <c r="AD387" s="40">
        <f>ROW()</f>
        <v>387</v>
      </c>
      <c r="BB387" s="40" t="s">
        <v>1381</v>
      </c>
      <c r="BC387" s="40" t="s">
        <v>458</v>
      </c>
      <c r="BD387" s="41" t="b">
        <v>0</v>
      </c>
      <c r="BE387" s="40" t="s">
        <v>1382</v>
      </c>
      <c r="BF387" s="40" t="s">
        <v>1382</v>
      </c>
      <c r="BG387" s="40" t="b">
        <v>0</v>
      </c>
      <c r="BH387" s="40" t="b">
        <v>0</v>
      </c>
      <c r="BM387" s="32"/>
    </row>
    <row r="388" spans="1:65" ht="15">
      <c r="B388" s="136" t="s">
        <v>1383</v>
      </c>
      <c r="C388" s="137"/>
      <c r="D388" s="138"/>
      <c r="E388" s="93" t="s">
        <v>973</v>
      </c>
      <c r="F388" s="95"/>
      <c r="G388" s="93" t="s">
        <v>973</v>
      </c>
      <c r="H388" s="95"/>
      <c r="I388" s="93" t="s">
        <v>973</v>
      </c>
      <c r="J388" s="95"/>
      <c r="K388" s="93" t="s">
        <v>973</v>
      </c>
      <c r="L388" s="95"/>
      <c r="M388" s="93" t="s">
        <v>973</v>
      </c>
      <c r="N388" s="95"/>
      <c r="O388" s="93" t="s">
        <v>973</v>
      </c>
      <c r="P388" s="95"/>
      <c r="AD388" s="40">
        <f>ROW()</f>
        <v>388</v>
      </c>
      <c r="BB388" s="40" t="s">
        <v>1384</v>
      </c>
      <c r="BC388" s="40" t="s">
        <v>348</v>
      </c>
      <c r="BD388" s="41" t="b">
        <v>1</v>
      </c>
      <c r="BE388" s="40" t="str">
        <f>E380</f>
        <v>2</v>
      </c>
      <c r="BF388" s="40" t="str">
        <f>""&amp;E380</f>
        <v>2</v>
      </c>
      <c r="BG388" s="40" t="s">
        <v>1385</v>
      </c>
      <c r="BH388" s="40" t="b">
        <v>0</v>
      </c>
      <c r="BK388" s="40" t="e">
        <f t="shared" ref="BK388:BK393" ca="1" si="56">_xlfn.FORMULATEXT(BE388)</f>
        <v>#N/A</v>
      </c>
      <c r="BL388" s="40" t="e">
        <f t="shared" ref="BL388:BL393" ca="1" si="57">_xlfn.FORMULATEXT(BE388)</f>
        <v>#N/A</v>
      </c>
      <c r="BM388" s="32"/>
    </row>
    <row r="389" spans="1:65" ht="15">
      <c r="B389" s="136" t="s">
        <v>1386</v>
      </c>
      <c r="C389" s="137"/>
      <c r="D389" s="138"/>
      <c r="E389" s="93" t="s">
        <v>973</v>
      </c>
      <c r="F389" s="95"/>
      <c r="G389" s="93" t="s">
        <v>973</v>
      </c>
      <c r="H389" s="95"/>
      <c r="I389" s="93" t="s">
        <v>973</v>
      </c>
      <c r="J389" s="95"/>
      <c r="K389" s="93" t="s">
        <v>973</v>
      </c>
      <c r="L389" s="95"/>
      <c r="M389" s="93" t="s">
        <v>973</v>
      </c>
      <c r="N389" s="95"/>
      <c r="O389" s="93" t="s">
        <v>973</v>
      </c>
      <c r="P389" s="95"/>
      <c r="AD389" s="40">
        <f>ROW()</f>
        <v>389</v>
      </c>
      <c r="BB389" s="40" t="s">
        <v>1387</v>
      </c>
      <c r="BC389" s="40" t="s">
        <v>348</v>
      </c>
      <c r="BD389" s="41" t="b">
        <v>1</v>
      </c>
      <c r="BE389" s="40" t="str">
        <f>G380</f>
        <v>0</v>
      </c>
      <c r="BF389" s="40" t="str">
        <f>""&amp;G380</f>
        <v>0</v>
      </c>
      <c r="BG389" s="40" t="s">
        <v>1385</v>
      </c>
      <c r="BH389" s="40" t="b">
        <v>0</v>
      </c>
      <c r="BK389" s="40" t="e">
        <f t="shared" ca="1" si="56"/>
        <v>#N/A</v>
      </c>
      <c r="BL389" s="40" t="e">
        <f t="shared" ca="1" si="57"/>
        <v>#N/A</v>
      </c>
      <c r="BM389" s="32"/>
    </row>
    <row r="390" spans="1:65" ht="15">
      <c r="B390" s="139" t="s">
        <v>1388</v>
      </c>
      <c r="C390" s="140"/>
      <c r="D390" s="141"/>
      <c r="E390" s="114" t="str">
        <f>TEXT(SUM(_xlfn.NUMBERVALUE(E380),_xlfn.NUMBERVALUE(E381),_xlfn.NUMBERVALUE(E384)),"0")</f>
        <v>2</v>
      </c>
      <c r="F390" s="115"/>
      <c r="G390" s="114" t="str">
        <f>TEXT(SUM(_xlfn.NUMBERVALUE(G380),_xlfn.NUMBERVALUE(G381),_xlfn.NUMBERVALUE(G384)),"0")</f>
        <v>3</v>
      </c>
      <c r="H390" s="115"/>
      <c r="I390" s="114" t="str">
        <f>TEXT(SUM(_xlfn.NUMBERVALUE(I380),_xlfn.NUMBERVALUE(I381),_xlfn.NUMBERVALUE(I384)),"0")</f>
        <v>2</v>
      </c>
      <c r="J390" s="115"/>
      <c r="K390" s="114" t="str">
        <f>TEXT(SUM(_xlfn.NUMBERVALUE(K380),_xlfn.NUMBERVALUE(K381),_xlfn.NUMBERVALUE(K384)),"0")</f>
        <v>3</v>
      </c>
      <c r="L390" s="115"/>
      <c r="M390" s="114" t="str">
        <f>TEXT(SUM(_xlfn.NUMBERVALUE(M380),_xlfn.NUMBERVALUE(M381),_xlfn.NUMBERVALUE(M384)),"0.00")</f>
        <v>32.72</v>
      </c>
      <c r="N390" s="115"/>
      <c r="O390" s="114" t="str">
        <f>TEXT(SUM(_xlfn.NUMBERVALUE(O380),_xlfn.NUMBERVALUE(O381),_xlfn.NUMBERVALUE(O384)),"0.00")</f>
        <v>0.00</v>
      </c>
      <c r="P390" s="115"/>
      <c r="AD390" s="40">
        <f>ROW()</f>
        <v>390</v>
      </c>
      <c r="BB390" s="40" t="s">
        <v>1389</v>
      </c>
      <c r="BC390" s="40" t="s">
        <v>348</v>
      </c>
      <c r="BD390" s="41" t="b">
        <v>1</v>
      </c>
      <c r="BE390" s="40" t="str">
        <f>I380</f>
        <v>2</v>
      </c>
      <c r="BF390" s="40" t="str">
        <f>""&amp;I380</f>
        <v>2</v>
      </c>
      <c r="BG390" s="40" t="s">
        <v>1385</v>
      </c>
      <c r="BH390" s="40" t="b">
        <v>0</v>
      </c>
      <c r="BK390" s="40" t="e">
        <f t="shared" ca="1" si="56"/>
        <v>#N/A</v>
      </c>
      <c r="BL390" s="40" t="e">
        <f t="shared" ca="1" si="57"/>
        <v>#N/A</v>
      </c>
      <c r="BM390" s="32"/>
    </row>
    <row r="391" spans="1:65" ht="15">
      <c r="AD391" s="40">
        <f>ROW()</f>
        <v>391</v>
      </c>
      <c r="BB391" s="40" t="s">
        <v>1390</v>
      </c>
      <c r="BC391" s="40" t="s">
        <v>348</v>
      </c>
      <c r="BD391" s="41" t="b">
        <v>1</v>
      </c>
      <c r="BE391" s="40" t="str">
        <f>K380</f>
        <v>0</v>
      </c>
      <c r="BF391" s="40" t="str">
        <f>""&amp;K380</f>
        <v>0</v>
      </c>
      <c r="BG391" s="40" t="s">
        <v>1385</v>
      </c>
      <c r="BH391" s="40" t="b">
        <v>0</v>
      </c>
      <c r="BK391" s="40" t="e">
        <f t="shared" ca="1" si="56"/>
        <v>#N/A</v>
      </c>
      <c r="BL391" s="40" t="e">
        <f t="shared" ca="1" si="57"/>
        <v>#N/A</v>
      </c>
      <c r="BM391" s="32"/>
    </row>
    <row r="392" spans="1:65" ht="15">
      <c r="B392" s="46" t="s">
        <v>1391</v>
      </c>
      <c r="N392" s="107" t="s">
        <v>1392</v>
      </c>
      <c r="O392" s="112"/>
      <c r="P392" s="108"/>
      <c r="AD392" s="40">
        <f>ROW()</f>
        <v>392</v>
      </c>
      <c r="BB392" s="40" t="s">
        <v>1393</v>
      </c>
      <c r="BC392" s="40" t="s">
        <v>348</v>
      </c>
      <c r="BD392" s="41" t="b">
        <v>1</v>
      </c>
      <c r="BE392" s="40" t="str">
        <f>M380</f>
        <v>32.72</v>
      </c>
      <c r="BF392" s="40" t="str">
        <f>""&amp;M380</f>
        <v>32.72</v>
      </c>
      <c r="BG392" s="40" t="s">
        <v>1385</v>
      </c>
      <c r="BH392" s="40" t="b">
        <v>0</v>
      </c>
      <c r="BK392" s="40" t="e">
        <f t="shared" ca="1" si="56"/>
        <v>#N/A</v>
      </c>
      <c r="BL392" s="40" t="e">
        <f t="shared" ca="1" si="57"/>
        <v>#N/A</v>
      </c>
      <c r="BM392" s="32"/>
    </row>
    <row r="393" spans="1:65" ht="15">
      <c r="A393" s="54" t="s">
        <v>360</v>
      </c>
      <c r="B393" s="46" t="s">
        <v>1395</v>
      </c>
      <c r="AD393" s="40">
        <f>ROW()</f>
        <v>393</v>
      </c>
      <c r="BB393" s="40" t="s">
        <v>1396</v>
      </c>
      <c r="BC393" s="40" t="s">
        <v>348</v>
      </c>
      <c r="BD393" s="41" t="b">
        <v>1</v>
      </c>
      <c r="BE393" s="40" t="str">
        <f>O380</f>
        <v>0</v>
      </c>
      <c r="BF393" s="40" t="str">
        <f>""&amp;O380</f>
        <v>0</v>
      </c>
      <c r="BG393" s="40" t="s">
        <v>1385</v>
      </c>
      <c r="BH393" s="40" t="b">
        <v>0</v>
      </c>
      <c r="BK393" s="40" t="e">
        <f t="shared" ca="1" si="56"/>
        <v>#N/A</v>
      </c>
      <c r="BL393" s="40" t="e">
        <f t="shared" ca="1" si="57"/>
        <v>#N/A</v>
      </c>
      <c r="BM393" s="32"/>
    </row>
    <row r="394" spans="1:65" ht="15">
      <c r="A394" s="54" t="s">
        <v>360</v>
      </c>
      <c r="B394" s="44" t="s">
        <v>1397</v>
      </c>
      <c r="AD394" s="40">
        <f>ROW()</f>
        <v>394</v>
      </c>
      <c r="BB394" s="40" t="s">
        <v>1398</v>
      </c>
      <c r="BC394" s="40" t="s">
        <v>458</v>
      </c>
      <c r="BD394" s="41" t="b">
        <v>0</v>
      </c>
      <c r="BE394" s="40" t="s">
        <v>1399</v>
      </c>
      <c r="BF394" s="40" t="s">
        <v>1399</v>
      </c>
      <c r="BG394" s="40" t="b">
        <v>0</v>
      </c>
      <c r="BH394" s="40" t="b">
        <v>0</v>
      </c>
      <c r="BM394" s="32"/>
    </row>
    <row r="395" spans="1:65" ht="15">
      <c r="A395" s="54" t="s">
        <v>360</v>
      </c>
      <c r="AD395" s="40">
        <f>ROW()</f>
        <v>395</v>
      </c>
      <c r="BB395" s="40" t="s">
        <v>1400</v>
      </c>
      <c r="BC395" s="40" t="s">
        <v>348</v>
      </c>
      <c r="BD395" s="41" t="b">
        <v>1</v>
      </c>
      <c r="BE395" s="66" t="str">
        <f>E381</f>
        <v>0</v>
      </c>
      <c r="BF395" s="66" t="str">
        <f>""&amp;E381</f>
        <v>0</v>
      </c>
      <c r="BG395" s="40" t="b">
        <v>0</v>
      </c>
      <c r="BH395" s="40" t="b">
        <v>0</v>
      </c>
      <c r="BK395" s="40" t="e">
        <f ca="1">_xlfn.FORMULATEXT(BE395)</f>
        <v>#N/A</v>
      </c>
      <c r="BL395" s="40" t="e">
        <f ca="1">_xlfn.FORMULATEXT(BE395)</f>
        <v>#N/A</v>
      </c>
      <c r="BM395" s="32"/>
    </row>
    <row r="396" spans="1:65" ht="44.45" customHeight="1">
      <c r="A396" s="54" t="s">
        <v>360</v>
      </c>
      <c r="B396" s="126" t="s">
        <v>1401</v>
      </c>
      <c r="C396" s="126"/>
      <c r="D396" s="126"/>
      <c r="E396" s="126" t="s">
        <v>1402</v>
      </c>
      <c r="F396" s="126"/>
      <c r="G396" s="126"/>
      <c r="H396" s="126" t="s">
        <v>1403</v>
      </c>
      <c r="I396" s="126"/>
      <c r="J396" s="126"/>
      <c r="K396" s="126" t="s">
        <v>1404</v>
      </c>
      <c r="L396" s="126"/>
      <c r="M396" s="126"/>
      <c r="N396" s="124" t="s">
        <v>1405</v>
      </c>
      <c r="O396" s="124"/>
      <c r="P396" s="124"/>
      <c r="Q396" s="67"/>
      <c r="R396" s="67"/>
      <c r="S396" s="67"/>
      <c r="AD396" s="40">
        <f>ROW()</f>
        <v>396</v>
      </c>
      <c r="BB396" s="40" t="s">
        <v>1406</v>
      </c>
      <c r="BC396" s="40" t="s">
        <v>348</v>
      </c>
      <c r="BD396" s="41" t="b">
        <v>1</v>
      </c>
      <c r="BE396" s="66" t="str">
        <f>G381</f>
        <v>3</v>
      </c>
      <c r="BF396" s="66" t="str">
        <f>""&amp;G381</f>
        <v>3</v>
      </c>
      <c r="BG396" s="40" t="b">
        <v>0</v>
      </c>
      <c r="BH396" s="40" t="b">
        <v>0</v>
      </c>
      <c r="BK396" s="40" t="e">
        <f ca="1">_xlfn.FORMULATEXT(BE396)</f>
        <v>#N/A</v>
      </c>
      <c r="BL396" s="40" t="e">
        <f ca="1">_xlfn.FORMULATEXT(BE396)</f>
        <v>#N/A</v>
      </c>
      <c r="BM396" s="32"/>
    </row>
    <row r="397" spans="1:65" ht="29.45" customHeight="1">
      <c r="A397" s="54" t="s">
        <v>360</v>
      </c>
      <c r="B397" s="104" t="s">
        <v>1503</v>
      </c>
      <c r="C397" s="105"/>
      <c r="D397" s="106"/>
      <c r="E397" s="96" t="s">
        <v>1408</v>
      </c>
      <c r="F397" s="97"/>
      <c r="G397" s="98"/>
      <c r="H397" s="96" t="s">
        <v>385</v>
      </c>
      <c r="I397" s="97"/>
      <c r="J397" s="98"/>
      <c r="K397" s="99" t="s">
        <v>1410</v>
      </c>
      <c r="L397" s="100"/>
      <c r="M397" s="101"/>
      <c r="N397" s="96"/>
      <c r="O397" s="97"/>
      <c r="P397" s="98"/>
      <c r="AD397" s="40">
        <f>ROW()</f>
        <v>397</v>
      </c>
      <c r="BB397" s="40" t="s">
        <v>1412</v>
      </c>
      <c r="BC397" s="40" t="s">
        <v>348</v>
      </c>
      <c r="BD397" s="41" t="b">
        <v>1</v>
      </c>
      <c r="BE397" s="66" t="str">
        <f>I381</f>
        <v>0</v>
      </c>
      <c r="BF397" s="66" t="str">
        <f>""&amp;I381</f>
        <v>0</v>
      </c>
      <c r="BG397" s="40" t="b">
        <v>0</v>
      </c>
      <c r="BH397" s="40" t="b">
        <v>0</v>
      </c>
      <c r="BK397" s="40" t="e">
        <f ca="1">_xlfn.FORMULATEXT(BE397)</f>
        <v>#N/A</v>
      </c>
      <c r="BL397" s="40" t="e">
        <f ca="1">_xlfn.FORMULATEXT(BE397)</f>
        <v>#N/A</v>
      </c>
      <c r="BM397" s="32"/>
    </row>
    <row r="398" spans="1:65" ht="29.45" customHeight="1">
      <c r="B398" s="104" t="s">
        <v>1502</v>
      </c>
      <c r="C398" s="105"/>
      <c r="D398" s="106"/>
      <c r="E398" s="96" t="s">
        <v>1411</v>
      </c>
      <c r="F398" s="97"/>
      <c r="G398" s="98"/>
      <c r="H398" s="96" t="s">
        <v>353</v>
      </c>
      <c r="I398" s="97"/>
      <c r="J398" s="98"/>
      <c r="K398" s="99" t="s">
        <v>973</v>
      </c>
      <c r="L398" s="100"/>
      <c r="M398" s="101"/>
      <c r="N398" s="96"/>
      <c r="O398" s="97"/>
      <c r="P398" s="98"/>
      <c r="BD398" s="41"/>
      <c r="BE398" s="66"/>
      <c r="BF398" s="66"/>
      <c r="BM398" s="32"/>
    </row>
    <row r="399" spans="1:65" ht="29.45" customHeight="1">
      <c r="B399" s="104" t="s">
        <v>1336</v>
      </c>
      <c r="C399" s="105"/>
      <c r="D399" s="106"/>
      <c r="E399" s="96" t="s">
        <v>1409</v>
      </c>
      <c r="F399" s="97"/>
      <c r="G399" s="98"/>
      <c r="H399" s="96" t="s">
        <v>353</v>
      </c>
      <c r="I399" s="97"/>
      <c r="J399" s="98"/>
      <c r="K399" s="99" t="s">
        <v>973</v>
      </c>
      <c r="L399" s="100"/>
      <c r="M399" s="101"/>
      <c r="N399" s="96"/>
      <c r="O399" s="97"/>
      <c r="P399" s="98"/>
      <c r="BD399" s="41"/>
      <c r="BE399" s="66"/>
      <c r="BF399" s="66"/>
      <c r="BM399" s="32"/>
    </row>
    <row r="400" spans="1:65" ht="29.45" customHeight="1">
      <c r="B400" s="104" t="s">
        <v>1216</v>
      </c>
      <c r="C400" s="105"/>
      <c r="D400" s="106"/>
      <c r="E400" s="96" t="s">
        <v>1407</v>
      </c>
      <c r="F400" s="97"/>
      <c r="G400" s="98"/>
      <c r="H400" s="96" t="s">
        <v>353</v>
      </c>
      <c r="I400" s="97"/>
      <c r="J400" s="98"/>
      <c r="K400" s="99" t="s">
        <v>973</v>
      </c>
      <c r="L400" s="100"/>
      <c r="M400" s="101"/>
      <c r="N400" s="96"/>
      <c r="O400" s="97"/>
      <c r="P400" s="98"/>
      <c r="BD400" s="41"/>
      <c r="BE400" s="66"/>
      <c r="BF400" s="66"/>
      <c r="BM400" s="32"/>
    </row>
    <row r="401" spans="1:65" ht="29.45" customHeight="1">
      <c r="B401" s="104" t="s">
        <v>1503</v>
      </c>
      <c r="C401" s="105"/>
      <c r="D401" s="106"/>
      <c r="E401" s="96" t="s">
        <v>1408</v>
      </c>
      <c r="F401" s="97"/>
      <c r="G401" s="98"/>
      <c r="H401" s="96" t="s">
        <v>399</v>
      </c>
      <c r="I401" s="97"/>
      <c r="J401" s="98"/>
      <c r="K401" s="99" t="s">
        <v>1410</v>
      </c>
      <c r="L401" s="100"/>
      <c r="M401" s="101"/>
      <c r="N401" s="96"/>
      <c r="O401" s="97"/>
      <c r="P401" s="98"/>
      <c r="BD401" s="41"/>
      <c r="BE401" s="66"/>
      <c r="BF401" s="66"/>
      <c r="BM401" s="32"/>
    </row>
    <row r="402" spans="1:65" ht="29.45" customHeight="1">
      <c r="B402" s="104" t="s">
        <v>1556</v>
      </c>
      <c r="C402" s="105"/>
      <c r="D402" s="106"/>
      <c r="E402" s="96" t="s">
        <v>1555</v>
      </c>
      <c r="F402" s="97"/>
      <c r="G402" s="98"/>
      <c r="H402" s="96" t="s">
        <v>352</v>
      </c>
      <c r="I402" s="97"/>
      <c r="J402" s="98"/>
      <c r="K402" s="99" t="s">
        <v>973</v>
      </c>
      <c r="L402" s="100"/>
      <c r="M402" s="101"/>
      <c r="N402" s="96"/>
      <c r="O402" s="97"/>
      <c r="P402" s="98"/>
      <c r="BD402" s="41"/>
      <c r="BE402" s="66"/>
      <c r="BF402" s="66"/>
      <c r="BM402" s="32"/>
    </row>
    <row r="403" spans="1:65" ht="29.45" customHeight="1">
      <c r="B403" s="104" t="s">
        <v>850</v>
      </c>
      <c r="C403" s="105"/>
      <c r="D403" s="106"/>
      <c r="E403" s="96" t="s">
        <v>1542</v>
      </c>
      <c r="F403" s="97"/>
      <c r="G403" s="98"/>
      <c r="H403" s="96" t="s">
        <v>385</v>
      </c>
      <c r="I403" s="97"/>
      <c r="J403" s="98"/>
      <c r="K403" s="99" t="s">
        <v>1541</v>
      </c>
      <c r="L403" s="100"/>
      <c r="M403" s="101"/>
      <c r="N403" s="96"/>
      <c r="O403" s="97"/>
      <c r="P403" s="98"/>
      <c r="BD403" s="41"/>
      <c r="BE403" s="66"/>
      <c r="BF403" s="66"/>
      <c r="BM403" s="32"/>
    </row>
    <row r="404" spans="1:65" ht="15">
      <c r="AD404" s="40">
        <f>ROW()</f>
        <v>404</v>
      </c>
      <c r="BB404" s="40" t="s">
        <v>1413</v>
      </c>
      <c r="BC404" s="40" t="s">
        <v>348</v>
      </c>
      <c r="BD404" s="41" t="b">
        <v>1</v>
      </c>
      <c r="BE404" s="66" t="str">
        <f>K381</f>
        <v>3</v>
      </c>
      <c r="BF404" s="66" t="str">
        <f>""&amp;K381</f>
        <v>3</v>
      </c>
      <c r="BG404" s="40" t="b">
        <v>0</v>
      </c>
      <c r="BH404" s="40" t="b">
        <v>0</v>
      </c>
      <c r="BK404" s="40" t="e">
        <f ca="1">_xlfn.FORMULATEXT(BE404)</f>
        <v>#N/A</v>
      </c>
      <c r="BL404" s="40" t="e">
        <f ca="1">_xlfn.FORMULATEXT(BE404)</f>
        <v>#N/A</v>
      </c>
      <c r="BM404" s="32"/>
    </row>
    <row r="405" spans="1:65" ht="15">
      <c r="B405" s="44" t="s">
        <v>1414</v>
      </c>
      <c r="N405" s="107" t="s">
        <v>973</v>
      </c>
      <c r="O405" s="112"/>
      <c r="P405" s="108"/>
      <c r="AD405" s="40">
        <f>ROW()</f>
        <v>405</v>
      </c>
      <c r="BB405" s="40" t="s">
        <v>1416</v>
      </c>
      <c r="BC405" s="40" t="s">
        <v>348</v>
      </c>
      <c r="BD405" s="41" t="b">
        <v>1</v>
      </c>
      <c r="BE405" s="66" t="str">
        <f>M381</f>
        <v>0.00</v>
      </c>
      <c r="BF405" s="66" t="str">
        <f>""&amp;M381</f>
        <v>0.00</v>
      </c>
      <c r="BG405" s="40" t="b">
        <v>0</v>
      </c>
      <c r="BH405" s="40" t="b">
        <v>0</v>
      </c>
      <c r="BK405" s="40" t="e">
        <f ca="1">_xlfn.FORMULATEXT(BE405)</f>
        <v>#N/A</v>
      </c>
      <c r="BL405" s="40" t="e">
        <f ca="1">_xlfn.FORMULATEXT(BE405)</f>
        <v>#N/A</v>
      </c>
      <c r="BM405" s="32"/>
    </row>
    <row r="406" spans="1:65" ht="15" hidden="1">
      <c r="A406" s="54" t="s">
        <v>360</v>
      </c>
      <c r="AD406" s="40">
        <f>ROW()</f>
        <v>406</v>
      </c>
      <c r="BB406" s="40" t="s">
        <v>1418</v>
      </c>
      <c r="BC406" s="40" t="s">
        <v>348</v>
      </c>
      <c r="BD406" s="41" t="b">
        <v>1</v>
      </c>
      <c r="BE406" s="66" t="str">
        <f>O381</f>
        <v>0.00</v>
      </c>
      <c r="BF406" s="66" t="str">
        <f>""&amp;O381</f>
        <v>0.00</v>
      </c>
      <c r="BG406" s="40" t="b">
        <v>0</v>
      </c>
      <c r="BH406" s="40" t="b">
        <v>0</v>
      </c>
      <c r="BK406" s="40" t="e">
        <f ca="1">_xlfn.FORMULATEXT(BE406)</f>
        <v>#N/A</v>
      </c>
      <c r="BL406" s="40" t="e">
        <f ca="1">_xlfn.FORMULATEXT(BE406)</f>
        <v>#N/A</v>
      </c>
      <c r="BM406" s="32"/>
    </row>
    <row r="407" spans="1:65" ht="43.5" hidden="1" customHeight="1">
      <c r="A407" s="54" t="s">
        <v>360</v>
      </c>
      <c r="B407" s="126" t="s">
        <v>1419</v>
      </c>
      <c r="C407" s="126"/>
      <c r="D407" s="126"/>
      <c r="E407" s="126" t="s">
        <v>1402</v>
      </c>
      <c r="F407" s="126"/>
      <c r="G407" s="126"/>
      <c r="H407" s="124" t="s">
        <v>1420</v>
      </c>
      <c r="I407" s="124"/>
      <c r="J407" s="124"/>
      <c r="K407" s="124"/>
      <c r="L407" s="124" t="s">
        <v>1421</v>
      </c>
      <c r="M407" s="124"/>
      <c r="N407" s="124"/>
      <c r="O407" s="124"/>
      <c r="P407" s="124" t="s">
        <v>1422</v>
      </c>
      <c r="Q407" s="124"/>
      <c r="R407" s="124"/>
      <c r="S407" s="124"/>
      <c r="AD407" s="40">
        <f>ROW()</f>
        <v>407</v>
      </c>
      <c r="BB407" s="40" t="s">
        <v>1423</v>
      </c>
      <c r="BC407" s="40" t="s">
        <v>458</v>
      </c>
      <c r="BD407" s="41" t="b">
        <v>0</v>
      </c>
      <c r="BE407" s="40" t="s">
        <v>1424</v>
      </c>
      <c r="BF407" s="40" t="s">
        <v>1424</v>
      </c>
      <c r="BG407" s="40" t="b">
        <v>0</v>
      </c>
      <c r="BH407" s="40" t="b">
        <v>0</v>
      </c>
      <c r="BK407" s="40" t="s">
        <v>460</v>
      </c>
      <c r="BL407" s="40" t="s">
        <v>460</v>
      </c>
      <c r="BM407" s="32"/>
    </row>
    <row r="408" spans="1:65" ht="29.45" hidden="1" customHeight="1">
      <c r="A408" s="54" t="s">
        <v>360</v>
      </c>
      <c r="B408" s="104"/>
      <c r="C408" s="105"/>
      <c r="D408" s="106"/>
      <c r="E408" s="96"/>
      <c r="F408" s="97"/>
      <c r="G408" s="98"/>
      <c r="H408" s="96"/>
      <c r="I408" s="97"/>
      <c r="J408" s="97"/>
      <c r="K408" s="98"/>
      <c r="L408" s="96"/>
      <c r="M408" s="97"/>
      <c r="N408" s="97"/>
      <c r="O408" s="98"/>
      <c r="P408" s="96"/>
      <c r="Q408" s="97"/>
      <c r="R408" s="97"/>
      <c r="S408" s="98"/>
      <c r="AD408" s="40">
        <f>ROW()</f>
        <v>408</v>
      </c>
      <c r="BB408" s="40" t="s">
        <v>1430</v>
      </c>
      <c r="BC408" s="40" t="s">
        <v>348</v>
      </c>
      <c r="BD408" s="41" t="b">
        <v>1</v>
      </c>
      <c r="BE408" s="40" t="str">
        <f>E382</f>
        <v>0</v>
      </c>
      <c r="BF408" s="40" t="str">
        <f>""&amp;E382</f>
        <v>0</v>
      </c>
      <c r="BG408" s="40" t="s">
        <v>1385</v>
      </c>
      <c r="BH408" s="40" t="b">
        <v>0</v>
      </c>
      <c r="BK408" s="40" t="e">
        <f t="shared" ref="BK408:BK413" ca="1" si="58">_xlfn.FORMULATEXT(BE408)</f>
        <v>#N/A</v>
      </c>
      <c r="BL408" s="40" t="e">
        <f t="shared" ref="BL408:BL413" ca="1" si="59">_xlfn.FORMULATEXT(BE408)</f>
        <v>#N/A</v>
      </c>
      <c r="BM408" s="32"/>
    </row>
    <row r="409" spans="1:65" ht="15">
      <c r="AD409" s="40">
        <f>ROW()</f>
        <v>409</v>
      </c>
      <c r="BB409" s="40" t="s">
        <v>1431</v>
      </c>
      <c r="BC409" s="40" t="s">
        <v>348</v>
      </c>
      <c r="BD409" s="41" t="b">
        <v>1</v>
      </c>
      <c r="BE409" s="40" t="str">
        <f>G382</f>
        <v>1</v>
      </c>
      <c r="BF409" s="40" t="str">
        <f>""&amp;G382</f>
        <v>1</v>
      </c>
      <c r="BG409" s="40" t="s">
        <v>1385</v>
      </c>
      <c r="BH409" s="40" t="b">
        <v>0</v>
      </c>
      <c r="BK409" s="40" t="e">
        <f t="shared" ca="1" si="58"/>
        <v>#N/A</v>
      </c>
      <c r="BL409" s="40" t="e">
        <f t="shared" ca="1" si="59"/>
        <v>#N/A</v>
      </c>
      <c r="BM409" s="32"/>
    </row>
    <row r="410" spans="1:65" ht="15">
      <c r="B410" s="44" t="s">
        <v>1432</v>
      </c>
      <c r="AD410" s="40">
        <f>ROW()</f>
        <v>410</v>
      </c>
      <c r="BB410" s="40" t="s">
        <v>1433</v>
      </c>
      <c r="BC410" s="40" t="s">
        <v>348</v>
      </c>
      <c r="BD410" s="41" t="b">
        <v>1</v>
      </c>
      <c r="BE410" s="40" t="str">
        <f>I382</f>
        <v>0</v>
      </c>
      <c r="BF410" s="40" t="str">
        <f>""&amp;I382</f>
        <v>0</v>
      </c>
      <c r="BG410" s="40" t="s">
        <v>1385</v>
      </c>
      <c r="BH410" s="40" t="b">
        <v>0</v>
      </c>
      <c r="BK410" s="40" t="e">
        <f t="shared" ca="1" si="58"/>
        <v>#N/A</v>
      </c>
      <c r="BL410" s="40" t="e">
        <f t="shared" ca="1" si="59"/>
        <v>#N/A</v>
      </c>
      <c r="BM410" s="32"/>
    </row>
    <row r="411" spans="1:65" ht="15">
      <c r="AD411" s="40">
        <f>ROW()</f>
        <v>411</v>
      </c>
      <c r="BB411" s="40" t="s">
        <v>1434</v>
      </c>
      <c r="BC411" s="40" t="s">
        <v>348</v>
      </c>
      <c r="BD411" s="41" t="b">
        <v>1</v>
      </c>
      <c r="BE411" s="40" t="str">
        <f>K382</f>
        <v>1</v>
      </c>
      <c r="BF411" s="40" t="str">
        <f>""&amp;K382</f>
        <v>1</v>
      </c>
      <c r="BG411" s="40" t="s">
        <v>1385</v>
      </c>
      <c r="BH411" s="40" t="b">
        <v>0</v>
      </c>
      <c r="BK411" s="40" t="e">
        <f t="shared" ca="1" si="58"/>
        <v>#N/A</v>
      </c>
      <c r="BL411" s="40" t="e">
        <f t="shared" ca="1" si="59"/>
        <v>#N/A</v>
      </c>
      <c r="BM411" s="32"/>
    </row>
    <row r="412" spans="1:65" ht="14.45" customHeight="1">
      <c r="B412" s="44" t="s">
        <v>1435</v>
      </c>
      <c r="AD412" s="40">
        <f>ROW()</f>
        <v>412</v>
      </c>
      <c r="BB412" s="40" t="s">
        <v>1436</v>
      </c>
      <c r="BC412" s="40" t="s">
        <v>348</v>
      </c>
      <c r="BD412" s="41" t="b">
        <v>1</v>
      </c>
      <c r="BE412" s="40" t="str">
        <f>M382</f>
        <v>0</v>
      </c>
      <c r="BF412" s="40" t="str">
        <f>""&amp;M382</f>
        <v>0</v>
      </c>
      <c r="BG412" s="40" t="s">
        <v>1385</v>
      </c>
      <c r="BH412" s="40" t="b">
        <v>0</v>
      </c>
      <c r="BK412" s="40" t="e">
        <f t="shared" ca="1" si="58"/>
        <v>#N/A</v>
      </c>
      <c r="BL412" s="40" t="e">
        <f t="shared" ca="1" si="59"/>
        <v>#N/A</v>
      </c>
      <c r="BM412" s="32"/>
    </row>
    <row r="413" spans="1:65" ht="15">
      <c r="AD413" s="40">
        <f>ROW()</f>
        <v>413</v>
      </c>
      <c r="BB413" s="40" t="s">
        <v>1437</v>
      </c>
      <c r="BC413" s="40" t="s">
        <v>348</v>
      </c>
      <c r="BD413" s="41" t="b">
        <v>1</v>
      </c>
      <c r="BE413" s="40" t="str">
        <f>O382</f>
        <v>0</v>
      </c>
      <c r="BF413" s="40" t="str">
        <f>""&amp;O382</f>
        <v>0</v>
      </c>
      <c r="BG413" s="40" t="s">
        <v>1385</v>
      </c>
      <c r="BH413" s="40" t="b">
        <v>0</v>
      </c>
      <c r="BK413" s="40" t="e">
        <f t="shared" ca="1" si="58"/>
        <v>#N/A</v>
      </c>
      <c r="BL413" s="40" t="e">
        <f t="shared" ca="1" si="59"/>
        <v>#N/A</v>
      </c>
      <c r="BM413" s="32"/>
    </row>
    <row r="414" spans="1:65" ht="15">
      <c r="B414" s="46" t="s">
        <v>1438</v>
      </c>
      <c r="N414" s="107" t="s">
        <v>44</v>
      </c>
      <c r="O414" s="112"/>
      <c r="P414" s="108"/>
      <c r="AD414" s="40">
        <f>ROW()</f>
        <v>414</v>
      </c>
      <c r="BB414" s="40" t="s">
        <v>1440</v>
      </c>
      <c r="BC414" s="40" t="s">
        <v>458</v>
      </c>
      <c r="BD414" s="41" t="b">
        <v>0</v>
      </c>
      <c r="BE414" s="40" t="s">
        <v>1441</v>
      </c>
      <c r="BF414" s="40" t="s">
        <v>1441</v>
      </c>
      <c r="BG414" s="40" t="b">
        <v>0</v>
      </c>
      <c r="BH414" s="40" t="b">
        <v>0</v>
      </c>
      <c r="BK414" s="40" t="s">
        <v>460</v>
      </c>
      <c r="BL414" s="40" t="s">
        <v>460</v>
      </c>
      <c r="BM414" s="32"/>
    </row>
    <row r="415" spans="1:65" ht="15">
      <c r="A415" s="54" t="s">
        <v>360</v>
      </c>
      <c r="AD415" s="40">
        <f>ROW()</f>
        <v>415</v>
      </c>
      <c r="BB415" s="40" t="s">
        <v>1443</v>
      </c>
      <c r="BC415" s="40" t="s">
        <v>348</v>
      </c>
      <c r="BD415" s="41" t="b">
        <v>1</v>
      </c>
      <c r="BE415" s="40" t="str">
        <f>E383</f>
        <v>0</v>
      </c>
      <c r="BF415" s="40" t="str">
        <f>""&amp;E383</f>
        <v>0</v>
      </c>
      <c r="BG415" s="40" t="s">
        <v>1385</v>
      </c>
      <c r="BH415" s="40" t="b">
        <v>0</v>
      </c>
      <c r="BK415" s="40" t="e">
        <f t="shared" ref="BK415:BK420" ca="1" si="60">_xlfn.FORMULATEXT(BE415)</f>
        <v>#N/A</v>
      </c>
      <c r="BL415" s="40" t="e">
        <f t="shared" ref="BL415:BL420" ca="1" si="61">_xlfn.FORMULATEXT(BE415)</f>
        <v>#N/A</v>
      </c>
      <c r="BM415" s="32"/>
    </row>
    <row r="416" spans="1:65" ht="15">
      <c r="A416" s="54" t="s">
        <v>360</v>
      </c>
      <c r="B416" s="125" t="s">
        <v>1444</v>
      </c>
      <c r="C416" s="125"/>
      <c r="D416" s="125"/>
      <c r="E416" s="123" t="s">
        <v>1445</v>
      </c>
      <c r="F416" s="123"/>
      <c r="G416" s="123"/>
      <c r="H416" s="123" t="s">
        <v>1446</v>
      </c>
      <c r="I416" s="123"/>
      <c r="J416" s="123"/>
      <c r="K416" s="125" t="s">
        <v>1447</v>
      </c>
      <c r="L416" s="125"/>
      <c r="M416" s="125"/>
      <c r="N416" s="125"/>
      <c r="O416" s="125"/>
      <c r="P416" s="125"/>
      <c r="AD416" s="40">
        <f>ROW()</f>
        <v>416</v>
      </c>
      <c r="BB416" s="40" t="s">
        <v>1448</v>
      </c>
      <c r="BC416" s="40" t="s">
        <v>348</v>
      </c>
      <c r="BD416" s="41" t="b">
        <v>1</v>
      </c>
      <c r="BE416" s="40" t="str">
        <f>G383</f>
        <v>2</v>
      </c>
      <c r="BF416" s="40" t="str">
        <f>""&amp;G383</f>
        <v>2</v>
      </c>
      <c r="BG416" s="40" t="s">
        <v>1385</v>
      </c>
      <c r="BH416" s="40" t="b">
        <v>0</v>
      </c>
      <c r="BK416" s="40" t="e">
        <f t="shared" ca="1" si="60"/>
        <v>#N/A</v>
      </c>
      <c r="BL416" s="40" t="e">
        <f t="shared" ca="1" si="61"/>
        <v>#N/A</v>
      </c>
      <c r="BM416" s="32"/>
    </row>
    <row r="417" spans="1:65" ht="30.6" customHeight="1">
      <c r="A417" s="54" t="s">
        <v>360</v>
      </c>
      <c r="B417" s="126"/>
      <c r="C417" s="126"/>
      <c r="D417" s="126"/>
      <c r="E417" s="124"/>
      <c r="F417" s="124"/>
      <c r="G417" s="124"/>
      <c r="H417" s="124"/>
      <c r="I417" s="124"/>
      <c r="J417" s="124"/>
      <c r="K417" s="124" t="s">
        <v>1449</v>
      </c>
      <c r="L417" s="124"/>
      <c r="M417" s="124"/>
      <c r="N417" s="126" t="s">
        <v>1450</v>
      </c>
      <c r="O417" s="126"/>
      <c r="P417" s="126"/>
      <c r="AD417" s="40">
        <f>ROW()</f>
        <v>417</v>
      </c>
      <c r="BB417" s="40" t="s">
        <v>1451</v>
      </c>
      <c r="BC417" s="40" t="s">
        <v>348</v>
      </c>
      <c r="BD417" s="41" t="b">
        <v>1</v>
      </c>
      <c r="BE417" s="40" t="str">
        <f>I383</f>
        <v>0</v>
      </c>
      <c r="BF417" s="40" t="str">
        <f>""&amp;I383</f>
        <v>0</v>
      </c>
      <c r="BG417" s="40" t="s">
        <v>1385</v>
      </c>
      <c r="BH417" s="40" t="b">
        <v>0</v>
      </c>
      <c r="BK417" s="40" t="e">
        <f t="shared" ca="1" si="60"/>
        <v>#N/A</v>
      </c>
      <c r="BL417" s="40" t="e">
        <f t="shared" ca="1" si="61"/>
        <v>#N/A</v>
      </c>
      <c r="BM417" s="32"/>
    </row>
    <row r="418" spans="1:65" ht="15">
      <c r="A418" s="54" t="s">
        <v>360</v>
      </c>
      <c r="B418" s="102" t="s">
        <v>1946</v>
      </c>
      <c r="C418" s="113"/>
      <c r="D418" s="103"/>
      <c r="E418" s="102" t="s">
        <v>1947</v>
      </c>
      <c r="F418" s="113"/>
      <c r="G418" s="103"/>
      <c r="H418" s="93" t="s">
        <v>1948</v>
      </c>
      <c r="I418" s="94"/>
      <c r="J418" s="95"/>
      <c r="K418" s="93" t="s">
        <v>182</v>
      </c>
      <c r="L418" s="94"/>
      <c r="M418" s="95"/>
      <c r="N418" s="93" t="s">
        <v>1959</v>
      </c>
      <c r="O418" s="94"/>
      <c r="P418" s="95"/>
      <c r="AD418" s="40">
        <f>ROW()</f>
        <v>418</v>
      </c>
      <c r="BB418" s="40" t="s">
        <v>1453</v>
      </c>
      <c r="BC418" s="40" t="s">
        <v>348</v>
      </c>
      <c r="BD418" s="41" t="b">
        <v>1</v>
      </c>
      <c r="BE418" s="40" t="str">
        <f>K383</f>
        <v>2</v>
      </c>
      <c r="BF418" s="40" t="str">
        <f>""&amp;K383</f>
        <v>2</v>
      </c>
      <c r="BG418" s="40" t="s">
        <v>1385</v>
      </c>
      <c r="BH418" s="40" t="b">
        <v>0</v>
      </c>
      <c r="BK418" s="40" t="e">
        <f t="shared" ca="1" si="60"/>
        <v>#N/A</v>
      </c>
      <c r="BL418" s="40" t="e">
        <f t="shared" ca="1" si="61"/>
        <v>#N/A</v>
      </c>
      <c r="BM418" s="32"/>
    </row>
    <row r="419" spans="1:65" ht="15">
      <c r="AD419" s="40">
        <f>ROW()</f>
        <v>419</v>
      </c>
      <c r="BB419" s="40" t="s">
        <v>1454</v>
      </c>
      <c r="BC419" s="40" t="s">
        <v>348</v>
      </c>
      <c r="BD419" s="41" t="b">
        <v>1</v>
      </c>
      <c r="BE419" s="40" t="str">
        <f>M383</f>
        <v>0</v>
      </c>
      <c r="BF419" s="40" t="str">
        <f>""&amp;M383</f>
        <v>0</v>
      </c>
      <c r="BG419" s="40" t="s">
        <v>1385</v>
      </c>
      <c r="BH419" s="40" t="b">
        <v>0</v>
      </c>
      <c r="BK419" s="40" t="e">
        <f t="shared" ca="1" si="60"/>
        <v>#N/A</v>
      </c>
      <c r="BL419" s="40" t="e">
        <f t="shared" ca="1" si="61"/>
        <v>#N/A</v>
      </c>
      <c r="BM419" s="32"/>
    </row>
    <row r="420" spans="1:65" ht="15">
      <c r="B420" s="44" t="s">
        <v>1455</v>
      </c>
      <c r="AD420" s="40">
        <f>ROW()</f>
        <v>420</v>
      </c>
      <c r="BB420" s="40" t="s">
        <v>1456</v>
      </c>
      <c r="BC420" s="40" t="s">
        <v>348</v>
      </c>
      <c r="BD420" s="41" t="b">
        <v>1</v>
      </c>
      <c r="BE420" s="40" t="str">
        <f>O383</f>
        <v>0</v>
      </c>
      <c r="BF420" s="40" t="str">
        <f>""&amp;O383</f>
        <v>0</v>
      </c>
      <c r="BG420" s="40" t="s">
        <v>1385</v>
      </c>
      <c r="BH420" s="40" t="b">
        <v>0</v>
      </c>
      <c r="BK420" s="40" t="e">
        <f t="shared" ca="1" si="60"/>
        <v>#N/A</v>
      </c>
      <c r="BL420" s="40" t="e">
        <f t="shared" ca="1" si="61"/>
        <v>#N/A</v>
      </c>
      <c r="BM420" s="32"/>
    </row>
    <row r="421" spans="1:65" ht="15">
      <c r="AD421" s="40">
        <f>ROW()</f>
        <v>421</v>
      </c>
      <c r="BB421" s="40" t="s">
        <v>1457</v>
      </c>
      <c r="BC421" s="40" t="s">
        <v>458</v>
      </c>
      <c r="BD421" s="41" t="b">
        <v>0</v>
      </c>
      <c r="BE421" s="40" t="s">
        <v>1458</v>
      </c>
      <c r="BF421" s="40" t="s">
        <v>1458</v>
      </c>
      <c r="BG421" s="40" t="b">
        <v>0</v>
      </c>
      <c r="BH421" s="40" t="b">
        <v>0</v>
      </c>
      <c r="BK421" s="40" t="s">
        <v>460</v>
      </c>
      <c r="BL421" s="40" t="s">
        <v>460</v>
      </c>
      <c r="BM421" s="32"/>
    </row>
    <row r="422" spans="1:65" ht="15">
      <c r="B422" s="46" t="s">
        <v>1438</v>
      </c>
      <c r="N422" s="107" t="s">
        <v>1459</v>
      </c>
      <c r="O422" s="112"/>
      <c r="P422" s="108"/>
      <c r="AD422" s="40">
        <f>ROW()</f>
        <v>422</v>
      </c>
      <c r="BB422" s="40" t="s">
        <v>1460</v>
      </c>
      <c r="BC422" s="40" t="s">
        <v>348</v>
      </c>
      <c r="BD422" s="41" t="b">
        <v>1</v>
      </c>
      <c r="BE422" s="40" t="str">
        <f>E384</f>
        <v>0</v>
      </c>
      <c r="BF422" s="40" t="str">
        <f>""&amp;E384</f>
        <v>0</v>
      </c>
      <c r="BG422" s="40" t="b">
        <v>0</v>
      </c>
      <c r="BH422" s="40" t="b">
        <v>0</v>
      </c>
      <c r="BK422" s="40" t="e">
        <f ca="1">_xlfn.FORMULATEXT(BE422)</f>
        <v>#N/A</v>
      </c>
      <c r="BL422" s="40" t="e">
        <f ca="1">_xlfn.FORMULATEXT(BE422)</f>
        <v>#N/A</v>
      </c>
      <c r="BM422" s="32"/>
    </row>
    <row r="423" spans="1:65" ht="15">
      <c r="A423" s="54" t="s">
        <v>360</v>
      </c>
      <c r="AD423" s="40">
        <f>ROW()</f>
        <v>423</v>
      </c>
      <c r="BB423" s="40" t="s">
        <v>1462</v>
      </c>
      <c r="BC423" s="40" t="s">
        <v>348</v>
      </c>
      <c r="BD423" s="41" t="b">
        <v>1</v>
      </c>
      <c r="BE423" s="40" t="str">
        <f>G384</f>
        <v>0</v>
      </c>
      <c r="BF423" s="40" t="str">
        <f>""&amp;G384</f>
        <v>0</v>
      </c>
      <c r="BG423" s="40" t="b">
        <v>0</v>
      </c>
      <c r="BH423" s="40" t="b">
        <v>0</v>
      </c>
      <c r="BK423" s="40" t="e">
        <f ca="1">_xlfn.FORMULATEXT(BE423)</f>
        <v>#N/A</v>
      </c>
      <c r="BL423" s="40" t="e">
        <f ca="1">_xlfn.FORMULATEXT(BE423)</f>
        <v>#N/A</v>
      </c>
      <c r="BM423" s="32"/>
    </row>
    <row r="424" spans="1:65" ht="15">
      <c r="A424" s="54" t="s">
        <v>360</v>
      </c>
      <c r="B424" s="125" t="s">
        <v>1463</v>
      </c>
      <c r="C424" s="125"/>
      <c r="D424" s="123" t="s">
        <v>1445</v>
      </c>
      <c r="E424" s="123"/>
      <c r="F424" s="123"/>
      <c r="G424" s="123" t="s">
        <v>1464</v>
      </c>
      <c r="H424" s="123"/>
      <c r="I424" s="123"/>
      <c r="J424" s="125" t="s">
        <v>1447</v>
      </c>
      <c r="K424" s="125"/>
      <c r="L424" s="125"/>
      <c r="M424" s="125"/>
      <c r="N424" s="125"/>
      <c r="O424" s="125"/>
      <c r="P424" s="125"/>
      <c r="AD424" s="40">
        <f>ROW()</f>
        <v>424</v>
      </c>
      <c r="BB424" s="40" t="s">
        <v>1465</v>
      </c>
      <c r="BC424" s="40" t="s">
        <v>348</v>
      </c>
      <c r="BD424" s="41" t="b">
        <v>1</v>
      </c>
      <c r="BE424" s="40" t="str">
        <f>I384</f>
        <v>0</v>
      </c>
      <c r="BF424" s="40" t="str">
        <f>""&amp;I384</f>
        <v>0</v>
      </c>
      <c r="BG424" s="40" t="b">
        <v>0</v>
      </c>
      <c r="BH424" s="40" t="b">
        <v>0</v>
      </c>
      <c r="BK424" s="40" t="e">
        <f ca="1">_xlfn.FORMULATEXT(BE424)</f>
        <v>#N/A</v>
      </c>
      <c r="BL424" s="40" t="e">
        <f ca="1">_xlfn.FORMULATEXT(BE424)</f>
        <v>#N/A</v>
      </c>
      <c r="BM424" s="32"/>
    </row>
    <row r="425" spans="1:65" ht="12" customHeight="1">
      <c r="A425" s="54" t="s">
        <v>360</v>
      </c>
      <c r="B425" s="126"/>
      <c r="C425" s="126"/>
      <c r="D425" s="124"/>
      <c r="E425" s="124"/>
      <c r="F425" s="124"/>
      <c r="G425" s="124"/>
      <c r="H425" s="124"/>
      <c r="I425" s="124"/>
      <c r="J425" s="124" t="s">
        <v>1466</v>
      </c>
      <c r="K425" s="124"/>
      <c r="L425" s="124"/>
      <c r="M425" s="126" t="s">
        <v>1467</v>
      </c>
      <c r="N425" s="126"/>
      <c r="O425" s="126"/>
      <c r="P425" s="126"/>
      <c r="AD425" s="40">
        <f>ROW()</f>
        <v>425</v>
      </c>
      <c r="BB425" s="40" t="s">
        <v>1468</v>
      </c>
      <c r="BC425" s="40" t="s">
        <v>348</v>
      </c>
      <c r="BD425" s="41" t="b">
        <v>1</v>
      </c>
      <c r="BE425" s="40" t="str">
        <f>K384</f>
        <v>0</v>
      </c>
      <c r="BF425" s="40" t="str">
        <f>""&amp;K384</f>
        <v>0</v>
      </c>
      <c r="BG425" s="40" t="b">
        <v>0</v>
      </c>
      <c r="BH425" s="40" t="b">
        <v>0</v>
      </c>
      <c r="BK425" s="40" t="e">
        <f ca="1">_xlfn.FORMULATEXT(BE425)</f>
        <v>#N/A</v>
      </c>
      <c r="BL425" s="40" t="e">
        <f ca="1">_xlfn.FORMULATEXT(BE425)</f>
        <v>#N/A</v>
      </c>
      <c r="BM425" s="32"/>
    </row>
    <row r="426" spans="1:65" ht="15">
      <c r="A426" s="54" t="s">
        <v>360</v>
      </c>
      <c r="B426" s="107" t="s">
        <v>44</v>
      </c>
      <c r="C426" s="108"/>
      <c r="D426" s="102" t="s">
        <v>1936</v>
      </c>
      <c r="E426" s="113"/>
      <c r="F426" s="103"/>
      <c r="G426" s="93" t="s">
        <v>1459</v>
      </c>
      <c r="H426" s="94"/>
      <c r="I426" s="95"/>
      <c r="J426" s="93" t="s">
        <v>1459</v>
      </c>
      <c r="K426" s="94"/>
      <c r="L426" s="95"/>
      <c r="M426" s="107" t="str">
        <f>IF(_xlfn.NUMBERVALUE(G426)=0,"0.00",TEXT((_xlfn.NUMBERVALUE(J426)/_xlfn.NUMBERVALUE(G426))*100,"0.00"))</f>
        <v>100.00</v>
      </c>
      <c r="N426" s="112"/>
      <c r="O426" s="112"/>
      <c r="P426" s="108"/>
      <c r="AD426" s="40">
        <f>ROW()</f>
        <v>426</v>
      </c>
      <c r="BB426" s="40" t="s">
        <v>1471</v>
      </c>
      <c r="BC426" s="40" t="s">
        <v>348</v>
      </c>
      <c r="BD426" s="41" t="b">
        <v>1</v>
      </c>
      <c r="BE426" s="40" t="str">
        <f>M384</f>
        <v>0.00</v>
      </c>
      <c r="BF426" s="40" t="str">
        <f>""&amp;M384</f>
        <v>0.00</v>
      </c>
      <c r="BG426" s="40" t="b">
        <v>0</v>
      </c>
      <c r="BH426" s="40" t="b">
        <v>0</v>
      </c>
      <c r="BK426" s="40" t="e">
        <f ca="1">_xlfn.FORMULATEXT(BE426)</f>
        <v>#N/A</v>
      </c>
      <c r="BL426" s="40" t="e">
        <f ca="1">_xlfn.FORMULATEXT(BE426)</f>
        <v>#N/A</v>
      </c>
      <c r="BM426" s="32"/>
    </row>
    <row r="427" spans="1:65" ht="15">
      <c r="B427" s="107" t="s">
        <v>28</v>
      </c>
      <c r="C427" s="108"/>
      <c r="D427" s="102" t="s">
        <v>1937</v>
      </c>
      <c r="E427" s="113"/>
      <c r="F427" s="103"/>
      <c r="G427" s="93" t="s">
        <v>1459</v>
      </c>
      <c r="H427" s="94"/>
      <c r="I427" s="95"/>
      <c r="J427" s="93" t="s">
        <v>1459</v>
      </c>
      <c r="K427" s="94"/>
      <c r="L427" s="95"/>
      <c r="M427" s="107" t="str">
        <f>IF(_xlfn.NUMBERVALUE(G427)=0,"0.00",TEXT((_xlfn.NUMBERVALUE(J427)/_xlfn.NUMBERVALUE(G427))*100,"0.00"))</f>
        <v>100.00</v>
      </c>
      <c r="N427" s="112"/>
      <c r="O427" s="112"/>
      <c r="P427" s="108"/>
      <c r="BD427" s="41"/>
      <c r="BM427" s="32"/>
    </row>
    <row r="428" spans="1:65" ht="15">
      <c r="B428" s="107" t="s">
        <v>40</v>
      </c>
      <c r="C428" s="108"/>
      <c r="D428" s="102" t="s">
        <v>1938</v>
      </c>
      <c r="E428" s="113"/>
      <c r="F428" s="103"/>
      <c r="G428" s="93" t="s">
        <v>1459</v>
      </c>
      <c r="H428" s="94"/>
      <c r="I428" s="95"/>
      <c r="J428" s="93" t="s">
        <v>1459</v>
      </c>
      <c r="K428" s="94"/>
      <c r="L428" s="95"/>
      <c r="M428" s="107" t="str">
        <f>IF(_xlfn.NUMBERVALUE(G428)=0,"0.00",TEXT((_xlfn.NUMBERVALUE(J428)/_xlfn.NUMBERVALUE(G428))*100,"0.00"))</f>
        <v>100.00</v>
      </c>
      <c r="N428" s="112"/>
      <c r="O428" s="112"/>
      <c r="P428" s="108"/>
      <c r="BD428" s="41"/>
      <c r="BM428" s="32"/>
    </row>
    <row r="429" spans="1:65" ht="15">
      <c r="B429" s="107" t="s">
        <v>55</v>
      </c>
      <c r="C429" s="108"/>
      <c r="D429" s="102" t="s">
        <v>1939</v>
      </c>
      <c r="E429" s="113"/>
      <c r="F429" s="103"/>
      <c r="G429" s="93" t="s">
        <v>1459</v>
      </c>
      <c r="H429" s="94"/>
      <c r="I429" s="95"/>
      <c r="J429" s="93" t="s">
        <v>1459</v>
      </c>
      <c r="K429" s="94"/>
      <c r="L429" s="95"/>
      <c r="M429" s="107" t="str">
        <f>IF(_xlfn.NUMBERVALUE(G429)=0,"0.00",TEXT((_xlfn.NUMBERVALUE(J429)/_xlfn.NUMBERVALUE(G429))*100,"0.00"))</f>
        <v>100.00</v>
      </c>
      <c r="N429" s="112"/>
      <c r="O429" s="112"/>
      <c r="P429" s="108"/>
      <c r="BD429" s="41"/>
      <c r="BM429" s="32"/>
    </row>
    <row r="430" spans="1:65" ht="15">
      <c r="B430" s="107" t="s">
        <v>1459</v>
      </c>
      <c r="C430" s="108"/>
      <c r="D430" s="102" t="s">
        <v>1940</v>
      </c>
      <c r="E430" s="113"/>
      <c r="F430" s="103"/>
      <c r="G430" s="93" t="s">
        <v>1459</v>
      </c>
      <c r="H430" s="94"/>
      <c r="I430" s="95"/>
      <c r="J430" s="93" t="s">
        <v>1459</v>
      </c>
      <c r="K430" s="94"/>
      <c r="L430" s="95"/>
      <c r="M430" s="107" t="str">
        <f>IF(_xlfn.NUMBERVALUE(G430)=0,"0.00",TEXT((_xlfn.NUMBERVALUE(J430)/_xlfn.NUMBERVALUE(G430))*100,"0.00"))</f>
        <v>100.00</v>
      </c>
      <c r="N430" s="112"/>
      <c r="O430" s="112"/>
      <c r="P430" s="108"/>
      <c r="BD430" s="41"/>
      <c r="BM430" s="32"/>
    </row>
    <row r="431" spans="1:65" ht="15">
      <c r="AD431" s="40">
        <f>ROW()</f>
        <v>431</v>
      </c>
      <c r="BB431" s="40" t="s">
        <v>1472</v>
      </c>
      <c r="BC431" s="40" t="s">
        <v>348</v>
      </c>
      <c r="BD431" s="41" t="b">
        <v>1</v>
      </c>
      <c r="BE431" s="40" t="str">
        <f>O384</f>
        <v>0.00</v>
      </c>
      <c r="BF431" s="40" t="str">
        <f>""&amp;O384</f>
        <v>0.00</v>
      </c>
      <c r="BG431" s="40" t="b">
        <v>0</v>
      </c>
      <c r="BH431" s="40" t="b">
        <v>0</v>
      </c>
      <c r="BK431" s="40" t="e">
        <f ca="1">_xlfn.FORMULATEXT(BE431)</f>
        <v>#N/A</v>
      </c>
      <c r="BL431" s="40" t="e">
        <f ca="1">_xlfn.FORMULATEXT(BE431)</f>
        <v>#N/A</v>
      </c>
      <c r="BM431" s="32"/>
    </row>
    <row r="432" spans="1:65" ht="15">
      <c r="B432" s="44" t="s">
        <v>1473</v>
      </c>
      <c r="AD432" s="40">
        <f>ROW()</f>
        <v>432</v>
      </c>
      <c r="BB432" s="40" t="s">
        <v>1474</v>
      </c>
      <c r="BC432" s="40" t="s">
        <v>458</v>
      </c>
      <c r="BD432" s="41" t="b">
        <v>0</v>
      </c>
      <c r="BE432" s="42" t="s">
        <v>1475</v>
      </c>
      <c r="BF432" s="42" t="s">
        <v>1475</v>
      </c>
      <c r="BG432" s="40" t="b">
        <v>0</v>
      </c>
      <c r="BH432" s="40" t="b">
        <v>0</v>
      </c>
      <c r="BK432" s="40" t="s">
        <v>460</v>
      </c>
      <c r="BL432" s="40" t="s">
        <v>460</v>
      </c>
      <c r="BM432" s="32"/>
    </row>
    <row r="433" spans="1:65" ht="14.45" customHeight="1">
      <c r="AD433" s="40">
        <f>ROW()</f>
        <v>433</v>
      </c>
      <c r="BB433" s="40" t="s">
        <v>1476</v>
      </c>
      <c r="BC433" s="40" t="s">
        <v>348</v>
      </c>
      <c r="BD433" s="41" t="b">
        <v>1</v>
      </c>
      <c r="BE433" s="40" t="str">
        <f>E385</f>
        <v>0</v>
      </c>
      <c r="BF433" s="40" t="str">
        <f>""&amp;E385</f>
        <v>0</v>
      </c>
      <c r="BG433" s="40" t="s">
        <v>1385</v>
      </c>
      <c r="BH433" s="40" t="b">
        <v>0</v>
      </c>
      <c r="BK433" s="40" t="e">
        <f t="shared" ref="BK433:BK438" ca="1" si="62">_xlfn.FORMULATEXT(BE433)</f>
        <v>#N/A</v>
      </c>
      <c r="BL433" s="40" t="e">
        <f t="shared" ref="BL433:BL438" ca="1" si="63">_xlfn.FORMULATEXT(BE433)</f>
        <v>#N/A</v>
      </c>
      <c r="BM433" s="32"/>
    </row>
    <row r="434" spans="1:65" ht="15">
      <c r="B434" s="54" t="s">
        <v>1477</v>
      </c>
      <c r="N434" s="107" t="s">
        <v>107</v>
      </c>
      <c r="O434" s="112"/>
      <c r="P434" s="108"/>
      <c r="AD434" s="40">
        <f>ROW()</f>
        <v>434</v>
      </c>
      <c r="BB434" s="40" t="s">
        <v>1479</v>
      </c>
      <c r="BC434" s="40" t="s">
        <v>348</v>
      </c>
      <c r="BD434" s="41" t="b">
        <v>1</v>
      </c>
      <c r="BE434" s="40" t="str">
        <f>G385</f>
        <v>0</v>
      </c>
      <c r="BF434" s="40" t="str">
        <f>""&amp;G385</f>
        <v>0</v>
      </c>
      <c r="BG434" s="40" t="s">
        <v>1385</v>
      </c>
      <c r="BH434" s="40" t="b">
        <v>0</v>
      </c>
      <c r="BK434" s="40" t="e">
        <f t="shared" ca="1" si="62"/>
        <v>#N/A</v>
      </c>
      <c r="BL434" s="40" t="e">
        <f t="shared" ca="1" si="63"/>
        <v>#N/A</v>
      </c>
      <c r="BM434" s="32"/>
    </row>
    <row r="435" spans="1:65" ht="15">
      <c r="A435" s="54" t="s">
        <v>360</v>
      </c>
      <c r="AD435" s="40">
        <f>ROW()</f>
        <v>435</v>
      </c>
      <c r="BB435" s="40" t="s">
        <v>1481</v>
      </c>
      <c r="BC435" s="40" t="s">
        <v>348</v>
      </c>
      <c r="BD435" s="41" t="b">
        <v>1</v>
      </c>
      <c r="BE435" s="40" t="str">
        <f>I385</f>
        <v>0</v>
      </c>
      <c r="BF435" s="40" t="str">
        <f>""&amp;I385</f>
        <v>0</v>
      </c>
      <c r="BG435" s="40" t="s">
        <v>1385</v>
      </c>
      <c r="BH435" s="40" t="b">
        <v>0</v>
      </c>
      <c r="BK435" s="40" t="e">
        <f t="shared" ca="1" si="62"/>
        <v>#N/A</v>
      </c>
      <c r="BL435" s="40" t="e">
        <f t="shared" ca="1" si="63"/>
        <v>#N/A</v>
      </c>
      <c r="BM435" s="32"/>
    </row>
    <row r="436" spans="1:65" ht="15">
      <c r="A436" s="54" t="s">
        <v>360</v>
      </c>
      <c r="B436" s="125" t="s">
        <v>1463</v>
      </c>
      <c r="C436" s="125"/>
      <c r="D436" s="125" t="s">
        <v>1444</v>
      </c>
      <c r="E436" s="125"/>
      <c r="F436" s="125"/>
      <c r="G436" s="142" t="s">
        <v>1445</v>
      </c>
      <c r="H436" s="143"/>
      <c r="I436" s="142" t="s">
        <v>1482</v>
      </c>
      <c r="J436" s="146"/>
      <c r="K436" s="125" t="s">
        <v>1447</v>
      </c>
      <c r="L436" s="125"/>
      <c r="M436" s="125"/>
      <c r="N436" s="125"/>
      <c r="O436" s="125"/>
      <c r="P436" s="125"/>
      <c r="AD436" s="40">
        <f>ROW()</f>
        <v>436</v>
      </c>
      <c r="BB436" s="40" t="s">
        <v>1483</v>
      </c>
      <c r="BC436" s="40" t="s">
        <v>348</v>
      </c>
      <c r="BD436" s="41" t="b">
        <v>1</v>
      </c>
      <c r="BE436" s="40" t="str">
        <f>K385</f>
        <v>0</v>
      </c>
      <c r="BF436" s="40" t="str">
        <f>""&amp;K385</f>
        <v>0</v>
      </c>
      <c r="BG436" s="40" t="s">
        <v>1385</v>
      </c>
      <c r="BH436" s="40" t="b">
        <v>0</v>
      </c>
      <c r="BK436" s="40" t="e">
        <f t="shared" ca="1" si="62"/>
        <v>#N/A</v>
      </c>
      <c r="BL436" s="40" t="e">
        <f t="shared" ca="1" si="63"/>
        <v>#N/A</v>
      </c>
      <c r="BM436" s="32"/>
    </row>
    <row r="437" spans="1:65" ht="27" customHeight="1">
      <c r="A437" s="54" t="s">
        <v>360</v>
      </c>
      <c r="B437" s="126"/>
      <c r="C437" s="126"/>
      <c r="D437" s="126"/>
      <c r="E437" s="126"/>
      <c r="F437" s="126"/>
      <c r="G437" s="144"/>
      <c r="H437" s="145"/>
      <c r="I437" s="144"/>
      <c r="J437" s="147"/>
      <c r="K437" s="124" t="s">
        <v>1449</v>
      </c>
      <c r="L437" s="124"/>
      <c r="M437" s="124"/>
      <c r="N437" s="126" t="s">
        <v>1467</v>
      </c>
      <c r="O437" s="126"/>
      <c r="P437" s="126"/>
      <c r="AD437" s="40">
        <f>ROW()</f>
        <v>437</v>
      </c>
      <c r="BB437" s="40" t="s">
        <v>1484</v>
      </c>
      <c r="BC437" s="40" t="s">
        <v>348</v>
      </c>
      <c r="BD437" s="41" t="b">
        <v>1</v>
      </c>
      <c r="BE437" s="40" t="str">
        <f>M385</f>
        <v>0</v>
      </c>
      <c r="BF437" s="40" t="str">
        <f>""&amp;M385</f>
        <v>0</v>
      </c>
      <c r="BG437" s="40" t="s">
        <v>1385</v>
      </c>
      <c r="BH437" s="40" t="b">
        <v>0</v>
      </c>
      <c r="BK437" s="40" t="e">
        <f t="shared" ca="1" si="62"/>
        <v>#N/A</v>
      </c>
      <c r="BL437" s="40" t="e">
        <f t="shared" ca="1" si="63"/>
        <v>#N/A</v>
      </c>
      <c r="BM437" s="32"/>
    </row>
    <row r="438" spans="1:65" ht="15">
      <c r="A438" s="54" t="s">
        <v>360</v>
      </c>
      <c r="B438" s="107" t="s">
        <v>44</v>
      </c>
      <c r="C438" s="108"/>
      <c r="D438" s="102" t="s">
        <v>1941</v>
      </c>
      <c r="E438" s="113"/>
      <c r="F438" s="103"/>
      <c r="G438" s="110" t="s">
        <v>1942</v>
      </c>
      <c r="H438" s="103"/>
      <c r="I438" s="111" t="s">
        <v>40</v>
      </c>
      <c r="J438" s="95"/>
      <c r="K438" s="93" t="s">
        <v>40</v>
      </c>
      <c r="L438" s="94"/>
      <c r="M438" s="95"/>
      <c r="N438" s="107" t="str">
        <f t="shared" ref="N438:N447" si="64">IF(_xlfn.NUMBERVALUE(I438)=0,"0.00",TEXT((_xlfn.NUMBERVALUE(K438)/_xlfn.NUMBERVALUE(I438))*100,"0.00"))</f>
        <v>100.00</v>
      </c>
      <c r="O438" s="112"/>
      <c r="P438" s="108"/>
      <c r="AD438" s="40">
        <f>ROW()</f>
        <v>438</v>
      </c>
      <c r="BB438" s="40" t="s">
        <v>1487</v>
      </c>
      <c r="BC438" s="40" t="s">
        <v>348</v>
      </c>
      <c r="BD438" s="41" t="b">
        <v>1</v>
      </c>
      <c r="BE438" s="40" t="str">
        <f>O385</f>
        <v>0</v>
      </c>
      <c r="BF438" s="40" t="str">
        <f>""&amp;O385</f>
        <v>0</v>
      </c>
      <c r="BG438" s="40" t="s">
        <v>1385</v>
      </c>
      <c r="BH438" s="40" t="b">
        <v>0</v>
      </c>
      <c r="BK438" s="40" t="e">
        <f t="shared" ca="1" si="62"/>
        <v>#N/A</v>
      </c>
      <c r="BL438" s="40" t="e">
        <f t="shared" ca="1" si="63"/>
        <v>#N/A</v>
      </c>
      <c r="BM438" s="32"/>
    </row>
    <row r="439" spans="1:65" ht="15">
      <c r="B439" s="107" t="s">
        <v>28</v>
      </c>
      <c r="C439" s="108"/>
      <c r="D439" s="102" t="s">
        <v>1941</v>
      </c>
      <c r="E439" s="113"/>
      <c r="F439" s="103"/>
      <c r="G439" s="110" t="s">
        <v>1943</v>
      </c>
      <c r="H439" s="103"/>
      <c r="I439" s="111" t="s">
        <v>40</v>
      </c>
      <c r="J439" s="95"/>
      <c r="K439" s="93" t="s">
        <v>40</v>
      </c>
      <c r="L439" s="94"/>
      <c r="M439" s="95"/>
      <c r="N439" s="107" t="str">
        <f t="shared" si="64"/>
        <v>100.00</v>
      </c>
      <c r="O439" s="112"/>
      <c r="P439" s="108"/>
      <c r="BD439" s="41"/>
      <c r="BM439" s="32"/>
    </row>
    <row r="440" spans="1:65" ht="15">
      <c r="B440" s="107" t="s">
        <v>40</v>
      </c>
      <c r="C440" s="108"/>
      <c r="D440" s="102" t="s">
        <v>1941</v>
      </c>
      <c r="E440" s="113"/>
      <c r="F440" s="103"/>
      <c r="G440" s="110" t="s">
        <v>1938</v>
      </c>
      <c r="H440" s="103"/>
      <c r="I440" s="111" t="s">
        <v>40</v>
      </c>
      <c r="J440" s="95"/>
      <c r="K440" s="93" t="s">
        <v>40</v>
      </c>
      <c r="L440" s="94"/>
      <c r="M440" s="95"/>
      <c r="N440" s="107" t="str">
        <f t="shared" si="64"/>
        <v>100.00</v>
      </c>
      <c r="O440" s="112"/>
      <c r="P440" s="108"/>
      <c r="BD440" s="41"/>
      <c r="BM440" s="32"/>
    </row>
    <row r="441" spans="1:65" ht="15">
      <c r="B441" s="107" t="s">
        <v>55</v>
      </c>
      <c r="C441" s="108"/>
      <c r="D441" s="102" t="s">
        <v>1941</v>
      </c>
      <c r="E441" s="113"/>
      <c r="F441" s="103"/>
      <c r="G441" s="110" t="s">
        <v>1939</v>
      </c>
      <c r="H441" s="103"/>
      <c r="I441" s="111" t="s">
        <v>40</v>
      </c>
      <c r="J441" s="95"/>
      <c r="K441" s="93" t="s">
        <v>40</v>
      </c>
      <c r="L441" s="94"/>
      <c r="M441" s="95"/>
      <c r="N441" s="107" t="str">
        <f t="shared" si="64"/>
        <v>100.00</v>
      </c>
      <c r="O441" s="112"/>
      <c r="P441" s="108"/>
      <c r="BD441" s="41"/>
      <c r="BM441" s="32"/>
    </row>
    <row r="442" spans="1:65" ht="15">
      <c r="B442" s="107" t="s">
        <v>1459</v>
      </c>
      <c r="C442" s="108"/>
      <c r="D442" s="102" t="s">
        <v>1941</v>
      </c>
      <c r="E442" s="113"/>
      <c r="F442" s="103"/>
      <c r="G442" s="110" t="s">
        <v>1940</v>
      </c>
      <c r="H442" s="103"/>
      <c r="I442" s="111" t="s">
        <v>40</v>
      </c>
      <c r="J442" s="95"/>
      <c r="K442" s="93" t="s">
        <v>40</v>
      </c>
      <c r="L442" s="94"/>
      <c r="M442" s="95"/>
      <c r="N442" s="107" t="str">
        <f t="shared" si="64"/>
        <v>100.00</v>
      </c>
      <c r="O442" s="112"/>
      <c r="P442" s="108"/>
      <c r="BD442" s="41"/>
      <c r="BM442" s="32"/>
    </row>
    <row r="443" spans="1:65" ht="15">
      <c r="B443" s="107" t="s">
        <v>36</v>
      </c>
      <c r="C443" s="108"/>
      <c r="D443" s="102" t="s">
        <v>1944</v>
      </c>
      <c r="E443" s="113"/>
      <c r="F443" s="103"/>
      <c r="G443" s="110" t="s">
        <v>1942</v>
      </c>
      <c r="H443" s="103"/>
      <c r="I443" s="111" t="s">
        <v>40</v>
      </c>
      <c r="J443" s="95"/>
      <c r="K443" s="93" t="s">
        <v>40</v>
      </c>
      <c r="L443" s="94"/>
      <c r="M443" s="95"/>
      <c r="N443" s="107" t="str">
        <f t="shared" si="64"/>
        <v>100.00</v>
      </c>
      <c r="O443" s="112"/>
      <c r="P443" s="108"/>
      <c r="BD443" s="41"/>
      <c r="BM443" s="32"/>
    </row>
    <row r="444" spans="1:65" ht="15">
      <c r="B444" s="107" t="s">
        <v>1392</v>
      </c>
      <c r="C444" s="108"/>
      <c r="D444" s="102" t="s">
        <v>1944</v>
      </c>
      <c r="E444" s="113"/>
      <c r="F444" s="103"/>
      <c r="G444" s="110" t="s">
        <v>1938</v>
      </c>
      <c r="H444" s="103"/>
      <c r="I444" s="111" t="s">
        <v>40</v>
      </c>
      <c r="J444" s="95"/>
      <c r="K444" s="93" t="s">
        <v>40</v>
      </c>
      <c r="L444" s="94"/>
      <c r="M444" s="95"/>
      <c r="N444" s="107" t="str">
        <f t="shared" si="64"/>
        <v>100.00</v>
      </c>
      <c r="O444" s="112"/>
      <c r="P444" s="108"/>
      <c r="BD444" s="41"/>
      <c r="BM444" s="32"/>
    </row>
    <row r="445" spans="1:65" ht="15">
      <c r="B445" s="107" t="s">
        <v>759</v>
      </c>
      <c r="C445" s="108"/>
      <c r="D445" s="102" t="s">
        <v>1944</v>
      </c>
      <c r="E445" s="113"/>
      <c r="F445" s="103"/>
      <c r="G445" s="110" t="s">
        <v>1939</v>
      </c>
      <c r="H445" s="103"/>
      <c r="I445" s="111" t="s">
        <v>40</v>
      </c>
      <c r="J445" s="95"/>
      <c r="K445" s="93" t="s">
        <v>40</v>
      </c>
      <c r="L445" s="94"/>
      <c r="M445" s="95"/>
      <c r="N445" s="107" t="str">
        <f t="shared" si="64"/>
        <v>100.00</v>
      </c>
      <c r="O445" s="112"/>
      <c r="P445" s="108"/>
      <c r="BD445" s="41"/>
      <c r="BM445" s="32"/>
    </row>
    <row r="446" spans="1:65" ht="15">
      <c r="B446" s="107" t="s">
        <v>69</v>
      </c>
      <c r="C446" s="108"/>
      <c r="D446" s="102" t="s">
        <v>1944</v>
      </c>
      <c r="E446" s="113"/>
      <c r="F446" s="103"/>
      <c r="G446" s="110" t="s">
        <v>1940</v>
      </c>
      <c r="H446" s="103"/>
      <c r="I446" s="111" t="s">
        <v>40</v>
      </c>
      <c r="J446" s="95"/>
      <c r="K446" s="93" t="s">
        <v>40</v>
      </c>
      <c r="L446" s="94"/>
      <c r="M446" s="95"/>
      <c r="N446" s="107" t="str">
        <f t="shared" si="64"/>
        <v>100.00</v>
      </c>
      <c r="O446" s="112"/>
      <c r="P446" s="108"/>
      <c r="BD446" s="41"/>
      <c r="BM446" s="32"/>
    </row>
    <row r="447" spans="1:65" ht="15">
      <c r="B447" s="107" t="s">
        <v>107</v>
      </c>
      <c r="C447" s="108"/>
      <c r="D447" s="102" t="s">
        <v>1945</v>
      </c>
      <c r="E447" s="113"/>
      <c r="F447" s="103"/>
      <c r="G447" s="110" t="s">
        <v>1940</v>
      </c>
      <c r="H447" s="103"/>
      <c r="I447" s="111" t="s">
        <v>28</v>
      </c>
      <c r="J447" s="95"/>
      <c r="K447" s="93" t="s">
        <v>28</v>
      </c>
      <c r="L447" s="94"/>
      <c r="M447" s="95"/>
      <c r="N447" s="107" t="str">
        <f t="shared" si="64"/>
        <v>100.00</v>
      </c>
      <c r="O447" s="112"/>
      <c r="P447" s="108"/>
      <c r="BD447" s="41"/>
      <c r="BM447" s="32"/>
    </row>
    <row r="448" spans="1:65" ht="12.6" customHeight="1">
      <c r="AD448" s="40">
        <f>ROW()</f>
        <v>448</v>
      </c>
      <c r="BB448" s="40" t="s">
        <v>1488</v>
      </c>
      <c r="BC448" s="40" t="s">
        <v>458</v>
      </c>
      <c r="BD448" s="41" t="b">
        <v>0</v>
      </c>
      <c r="BE448" s="40" t="s">
        <v>1489</v>
      </c>
      <c r="BF448" s="40" t="s">
        <v>1489</v>
      </c>
      <c r="BG448" s="40" t="b">
        <v>0</v>
      </c>
      <c r="BH448" s="40" t="b">
        <v>0</v>
      </c>
      <c r="BK448" s="40" t="s">
        <v>460</v>
      </c>
      <c r="BL448" s="40" t="s">
        <v>460</v>
      </c>
      <c r="BM448" s="32"/>
    </row>
    <row r="449" spans="1:65" ht="15">
      <c r="A449" s="54" t="s">
        <v>360</v>
      </c>
      <c r="B449" s="44" t="s">
        <v>1490</v>
      </c>
      <c r="AD449" s="40">
        <f>ROW()</f>
        <v>449</v>
      </c>
      <c r="BB449" s="40" t="s">
        <v>1491</v>
      </c>
      <c r="BC449" s="40" t="s">
        <v>348</v>
      </c>
      <c r="BD449" s="41" t="b">
        <v>1</v>
      </c>
      <c r="BE449" s="40" t="str">
        <f>E386</f>
        <v>0</v>
      </c>
      <c r="BF449" s="40" t="str">
        <f>""&amp;E386</f>
        <v>0</v>
      </c>
      <c r="BG449" s="40" t="s">
        <v>1385</v>
      </c>
      <c r="BH449" s="40" t="b">
        <v>0</v>
      </c>
      <c r="BK449" s="40" t="e">
        <f ca="1">_xlfn.FORMULATEXT(BE449)</f>
        <v>#N/A</v>
      </c>
      <c r="BL449" s="40" t="e">
        <f ca="1">_xlfn.FORMULATEXT(BE449)</f>
        <v>#N/A</v>
      </c>
      <c r="BM449" s="32"/>
    </row>
    <row r="450" spans="1:65" ht="14.45" customHeight="1">
      <c r="A450" s="54" t="s">
        <v>360</v>
      </c>
      <c r="AD450" s="40">
        <f>ROW()</f>
        <v>450</v>
      </c>
      <c r="BB450" s="40" t="s">
        <v>1492</v>
      </c>
      <c r="BC450" s="40" t="s">
        <v>348</v>
      </c>
      <c r="BD450" s="41" t="b">
        <v>1</v>
      </c>
      <c r="BE450" s="40" t="str">
        <f>G386</f>
        <v>0</v>
      </c>
      <c r="BF450" s="40" t="str">
        <f>""&amp;G386</f>
        <v>0</v>
      </c>
      <c r="BG450" s="40" t="s">
        <v>1385</v>
      </c>
      <c r="BH450" s="40" t="b">
        <v>0</v>
      </c>
      <c r="BK450" s="40" t="e">
        <f ca="1">_xlfn.FORMULATEXT(BE450)</f>
        <v>#N/A</v>
      </c>
      <c r="BL450" s="40" t="e">
        <f ca="1">_xlfn.FORMULATEXT(BE450)</f>
        <v>#N/A</v>
      </c>
      <c r="BM450" s="32"/>
    </row>
    <row r="451" spans="1:65" ht="26.1" customHeight="1">
      <c r="A451" s="54" t="s">
        <v>360</v>
      </c>
      <c r="B451" s="125" t="s">
        <v>1463</v>
      </c>
      <c r="C451" s="125"/>
      <c r="D451" s="125" t="s">
        <v>1493</v>
      </c>
      <c r="E451" s="125"/>
      <c r="F451" s="125"/>
      <c r="G451" s="125" t="s">
        <v>1494</v>
      </c>
      <c r="H451" s="125"/>
      <c r="I451" s="125"/>
      <c r="J451" s="125"/>
      <c r="K451" s="125"/>
      <c r="L451" s="125"/>
      <c r="M451" s="125" t="s">
        <v>1495</v>
      </c>
      <c r="N451" s="125"/>
      <c r="O451" s="125"/>
      <c r="P451" s="125"/>
      <c r="Q451" s="125"/>
      <c r="R451" s="125"/>
      <c r="S451" s="124" t="s">
        <v>1496</v>
      </c>
      <c r="T451" s="124"/>
      <c r="U451" s="124"/>
      <c r="AD451" s="40">
        <f>ROW()</f>
        <v>451</v>
      </c>
      <c r="BB451" s="40" t="s">
        <v>1497</v>
      </c>
      <c r="BC451" s="40" t="s">
        <v>348</v>
      </c>
      <c r="BD451" s="41" t="b">
        <v>1</v>
      </c>
      <c r="BE451" s="40" t="str">
        <f>I386</f>
        <v>0</v>
      </c>
      <c r="BF451" s="40" t="str">
        <f>""&amp;I386</f>
        <v>0</v>
      </c>
      <c r="BG451" s="40" t="s">
        <v>1385</v>
      </c>
      <c r="BH451" s="40" t="b">
        <v>0</v>
      </c>
      <c r="BK451" s="40" t="e">
        <f ca="1">_xlfn.FORMULATEXT(BE451)</f>
        <v>#N/A</v>
      </c>
      <c r="BL451" s="40" t="e">
        <f ca="1">_xlfn.FORMULATEXT(BE451)</f>
        <v>#N/A</v>
      </c>
      <c r="BM451" s="32"/>
    </row>
    <row r="452" spans="1:65" ht="59.45" customHeight="1">
      <c r="A452" s="54" t="s">
        <v>360</v>
      </c>
      <c r="B452" s="126"/>
      <c r="C452" s="126"/>
      <c r="D452" s="126"/>
      <c r="E452" s="126"/>
      <c r="F452" s="126"/>
      <c r="G452" s="124" t="s">
        <v>1498</v>
      </c>
      <c r="H452" s="124"/>
      <c r="I452" s="124" t="s">
        <v>1499</v>
      </c>
      <c r="J452" s="124"/>
      <c r="K452" s="126" t="s">
        <v>1467</v>
      </c>
      <c r="L452" s="126"/>
      <c r="M452" s="124" t="s">
        <v>1500</v>
      </c>
      <c r="N452" s="124"/>
      <c r="O452" s="124" t="s">
        <v>1499</v>
      </c>
      <c r="P452" s="124"/>
      <c r="Q452" s="126" t="s">
        <v>1467</v>
      </c>
      <c r="R452" s="126"/>
      <c r="S452" s="130" t="str">
        <f>""&amp;N68</f>
        <v>04/08/2026</v>
      </c>
      <c r="T452" s="131"/>
      <c r="U452" s="132"/>
      <c r="AD452" s="40">
        <f>ROW()</f>
        <v>452</v>
      </c>
      <c r="BB452" s="40" t="s">
        <v>1501</v>
      </c>
      <c r="BC452" s="40" t="s">
        <v>348</v>
      </c>
      <c r="BD452" s="41" t="b">
        <v>1</v>
      </c>
      <c r="BE452" s="40" t="str">
        <f>K386</f>
        <v>0</v>
      </c>
      <c r="BF452" s="40" t="str">
        <f>""&amp;K386</f>
        <v>0</v>
      </c>
      <c r="BG452" s="40" t="s">
        <v>1385</v>
      </c>
      <c r="BH452" s="40" t="b">
        <v>0</v>
      </c>
      <c r="BK452" s="40" t="e">
        <f ca="1">_xlfn.FORMULATEXT(BE452)</f>
        <v>#N/A</v>
      </c>
      <c r="BL452" s="40" t="e">
        <f ca="1">_xlfn.FORMULATEXT(BE452)</f>
        <v>#N/A</v>
      </c>
      <c r="BM452" s="32"/>
    </row>
    <row r="453" spans="1:65" ht="27.6" customHeight="1">
      <c r="A453" s="54" t="s">
        <v>360</v>
      </c>
      <c r="B453" s="107" t="s">
        <v>44</v>
      </c>
      <c r="C453" s="108"/>
      <c r="D453" s="120" t="s">
        <v>1503</v>
      </c>
      <c r="E453" s="121"/>
      <c r="F453" s="122"/>
      <c r="G453" s="93" t="s">
        <v>1459</v>
      </c>
      <c r="H453" s="95"/>
      <c r="I453" s="93" t="s">
        <v>1459</v>
      </c>
      <c r="J453" s="95"/>
      <c r="K453" s="114" t="str">
        <f>IF(_xlfn.NUMBERVALUE(G453)=0,"0.00",TEXT((_xlfn.NUMBERVALUE(I453)/_xlfn.NUMBERVALUE(G453))*100,"0.00"))</f>
        <v>100.00</v>
      </c>
      <c r="L453" s="115"/>
      <c r="M453" s="93" t="s">
        <v>69</v>
      </c>
      <c r="N453" s="95"/>
      <c r="O453" s="93" t="s">
        <v>69</v>
      </c>
      <c r="P453" s="95"/>
      <c r="Q453" s="114" t="str">
        <f>IF(_xlfn.NUMBERVALUE(M453)=0,"0.00",TEXT((_xlfn.NUMBERVALUE(O453)/_xlfn.NUMBERVALUE(M453))*100,"0.00"))</f>
        <v>100.00</v>
      </c>
      <c r="R453" s="115"/>
      <c r="S453" s="102" t="s">
        <v>350</v>
      </c>
      <c r="T453" s="113"/>
      <c r="U453" s="103"/>
      <c r="Y453" s="119"/>
      <c r="Z453" s="119"/>
      <c r="AA453" s="119"/>
      <c r="AD453" s="40">
        <f>ROW()</f>
        <v>453</v>
      </c>
      <c r="BB453" s="40" t="s">
        <v>1506</v>
      </c>
      <c r="BC453" s="40" t="s">
        <v>348</v>
      </c>
      <c r="BD453" s="41" t="b">
        <v>1</v>
      </c>
      <c r="BE453" s="40" t="str">
        <f>M386</f>
        <v>0</v>
      </c>
      <c r="BF453" s="40" t="str">
        <f>""&amp;M386</f>
        <v>0</v>
      </c>
      <c r="BG453" s="40" t="s">
        <v>1385</v>
      </c>
      <c r="BH453" s="40" t="b">
        <v>0</v>
      </c>
      <c r="BK453" s="40" t="e">
        <f ca="1">_xlfn.FORMULATEXT(BE453)</f>
        <v>#N/A</v>
      </c>
      <c r="BL453" s="40" t="e">
        <f ca="1">_xlfn.FORMULATEXT(BE453)</f>
        <v>#N/A</v>
      </c>
      <c r="BM453" s="32"/>
    </row>
    <row r="454" spans="1:65" ht="27.6" customHeight="1">
      <c r="B454" s="107" t="s">
        <v>28</v>
      </c>
      <c r="C454" s="108"/>
      <c r="D454" s="120" t="s">
        <v>1502</v>
      </c>
      <c r="E454" s="121"/>
      <c r="F454" s="122"/>
      <c r="G454" s="93" t="s">
        <v>1459</v>
      </c>
      <c r="H454" s="95"/>
      <c r="I454" s="93" t="s">
        <v>1459</v>
      </c>
      <c r="J454" s="95"/>
      <c r="K454" s="114" t="str">
        <f>IF(_xlfn.NUMBERVALUE(G454)=0,"0.00",TEXT((_xlfn.NUMBERVALUE(I454)/_xlfn.NUMBERVALUE(G454))*100,"0.00"))</f>
        <v>100.00</v>
      </c>
      <c r="L454" s="115"/>
      <c r="M454" s="93" t="s">
        <v>55</v>
      </c>
      <c r="N454" s="95"/>
      <c r="O454" s="93" t="s">
        <v>55</v>
      </c>
      <c r="P454" s="95"/>
      <c r="Q454" s="114" t="str">
        <f>IF(_xlfn.NUMBERVALUE(M454)=0,"0.00",TEXT((_xlfn.NUMBERVALUE(O454)/_xlfn.NUMBERVALUE(M454))*100,"0.00"))</f>
        <v>100.00</v>
      </c>
      <c r="R454" s="115"/>
      <c r="S454" s="102" t="s">
        <v>373</v>
      </c>
      <c r="T454" s="113"/>
      <c r="U454" s="103"/>
      <c r="Y454" s="119"/>
      <c r="Z454" s="119"/>
      <c r="AA454" s="119"/>
      <c r="BD454" s="41"/>
      <c r="BM454" s="32"/>
    </row>
    <row r="455" spans="1:65" ht="27.6" customHeight="1">
      <c r="B455" s="107" t="s">
        <v>40</v>
      </c>
      <c r="C455" s="108"/>
      <c r="D455" s="120" t="s">
        <v>1336</v>
      </c>
      <c r="E455" s="121"/>
      <c r="F455" s="122"/>
      <c r="G455" s="93" t="s">
        <v>1459</v>
      </c>
      <c r="H455" s="95"/>
      <c r="I455" s="93" t="s">
        <v>1459</v>
      </c>
      <c r="J455" s="95"/>
      <c r="K455" s="114" t="str">
        <f>IF(_xlfn.NUMBERVALUE(G455)=0,"0.00",TEXT((_xlfn.NUMBERVALUE(I455)/_xlfn.NUMBERVALUE(G455))*100,"0.00"))</f>
        <v>100.00</v>
      </c>
      <c r="L455" s="115"/>
      <c r="M455" s="93" t="s">
        <v>1392</v>
      </c>
      <c r="N455" s="95"/>
      <c r="O455" s="93" t="s">
        <v>1392</v>
      </c>
      <c r="P455" s="95"/>
      <c r="Q455" s="114" t="str">
        <f>IF(_xlfn.NUMBERVALUE(M455)=0,"0.00",TEXT((_xlfn.NUMBERVALUE(O455)/_xlfn.NUMBERVALUE(M455))*100,"0.00"))</f>
        <v>100.00</v>
      </c>
      <c r="R455" s="115"/>
      <c r="S455" s="102" t="s">
        <v>350</v>
      </c>
      <c r="T455" s="113"/>
      <c r="U455" s="103"/>
      <c r="Y455" s="119"/>
      <c r="Z455" s="119"/>
      <c r="AA455" s="119"/>
      <c r="BD455" s="41"/>
      <c r="BM455" s="32"/>
    </row>
    <row r="456" spans="1:65" ht="27.6" customHeight="1">
      <c r="B456" s="107" t="s">
        <v>55</v>
      </c>
      <c r="C456" s="108"/>
      <c r="D456" s="120" t="s">
        <v>1216</v>
      </c>
      <c r="E456" s="121"/>
      <c r="F456" s="122"/>
      <c r="G456" s="93" t="s">
        <v>1459</v>
      </c>
      <c r="H456" s="95"/>
      <c r="I456" s="93" t="s">
        <v>1459</v>
      </c>
      <c r="J456" s="95"/>
      <c r="K456" s="114" t="str">
        <f>IF(_xlfn.NUMBERVALUE(G456)=0,"0.00",TEXT((_xlfn.NUMBERVALUE(I456)/_xlfn.NUMBERVALUE(G456))*100,"0.00"))</f>
        <v>100.00</v>
      </c>
      <c r="L456" s="115"/>
      <c r="M456" s="93" t="s">
        <v>1392</v>
      </c>
      <c r="N456" s="95"/>
      <c r="O456" s="93" t="s">
        <v>1392</v>
      </c>
      <c r="P456" s="95"/>
      <c r="Q456" s="114" t="str">
        <f>IF(_xlfn.NUMBERVALUE(M456)=0,"0.00",TEXT((_xlfn.NUMBERVALUE(O456)/_xlfn.NUMBERVALUE(M456))*100,"0.00"))</f>
        <v>100.00</v>
      </c>
      <c r="R456" s="115"/>
      <c r="S456" s="102" t="s">
        <v>350</v>
      </c>
      <c r="T456" s="113"/>
      <c r="U456" s="103"/>
      <c r="Y456" s="119"/>
      <c r="Z456" s="119"/>
      <c r="AA456" s="119"/>
      <c r="BD456" s="41"/>
      <c r="BM456" s="32"/>
    </row>
    <row r="457" spans="1:65" ht="27.6" customHeight="1">
      <c r="B457" s="107" t="s">
        <v>1459</v>
      </c>
      <c r="C457" s="108"/>
      <c r="D457" s="120" t="s">
        <v>850</v>
      </c>
      <c r="E457" s="121"/>
      <c r="F457" s="122"/>
      <c r="G457" s="93" t="s">
        <v>1459</v>
      </c>
      <c r="H457" s="95"/>
      <c r="I457" s="93" t="s">
        <v>1459</v>
      </c>
      <c r="J457" s="95"/>
      <c r="K457" s="114" t="str">
        <f>IF(_xlfn.NUMBERVALUE(G457)=0,"0.00",TEXT((_xlfn.NUMBERVALUE(I457)/_xlfn.NUMBERVALUE(G457))*100,"0.00"))</f>
        <v>100.00</v>
      </c>
      <c r="L457" s="115"/>
      <c r="M457" s="93" t="s">
        <v>55</v>
      </c>
      <c r="N457" s="95"/>
      <c r="O457" s="93" t="s">
        <v>55</v>
      </c>
      <c r="P457" s="95"/>
      <c r="Q457" s="114" t="str">
        <f>IF(_xlfn.NUMBERVALUE(M457)=0,"0.00",TEXT((_xlfn.NUMBERVALUE(O457)/_xlfn.NUMBERVALUE(M457))*100,"0.00"))</f>
        <v>100.00</v>
      </c>
      <c r="R457" s="115"/>
      <c r="S457" s="102" t="s">
        <v>350</v>
      </c>
      <c r="T457" s="113"/>
      <c r="U457" s="103"/>
      <c r="Y457" s="119"/>
      <c r="Z457" s="119"/>
      <c r="AA457" s="119"/>
      <c r="BD457" s="41"/>
      <c r="BM457" s="32"/>
    </row>
    <row r="458" spans="1:65" ht="15">
      <c r="A458" s="54" t="s">
        <v>360</v>
      </c>
      <c r="AD458" s="40">
        <f>ROW()</f>
        <v>458</v>
      </c>
      <c r="BB458" s="40" t="s">
        <v>1507</v>
      </c>
      <c r="BC458" s="40" t="s">
        <v>348</v>
      </c>
      <c r="BD458" s="41" t="b">
        <v>1</v>
      </c>
      <c r="BE458" s="40" t="str">
        <f>O386</f>
        <v>0</v>
      </c>
      <c r="BF458" s="40" t="str">
        <f>""&amp;O386</f>
        <v>0</v>
      </c>
      <c r="BG458" s="40" t="s">
        <v>1385</v>
      </c>
      <c r="BH458" s="40" t="b">
        <v>0</v>
      </c>
      <c r="BK458" s="40" t="e">
        <f ca="1">_xlfn.FORMULATEXT(BE458)</f>
        <v>#N/A</v>
      </c>
      <c r="BL458" s="40" t="e">
        <f ca="1">_xlfn.FORMULATEXT(BE458)</f>
        <v>#N/A</v>
      </c>
      <c r="BM458" s="32"/>
    </row>
    <row r="459" spans="1:65" ht="15">
      <c r="B459" s="44"/>
      <c r="AD459" s="40">
        <f>ROW()</f>
        <v>459</v>
      </c>
      <c r="BB459" s="40" t="s">
        <v>1508</v>
      </c>
      <c r="BC459" s="40" t="s">
        <v>458</v>
      </c>
      <c r="BD459" s="41" t="b">
        <v>0</v>
      </c>
      <c r="BE459" s="40" t="s">
        <v>1253</v>
      </c>
      <c r="BF459" s="40" t="s">
        <v>1253</v>
      </c>
      <c r="BG459" s="40" t="b">
        <v>0</v>
      </c>
      <c r="BH459" s="40" t="b">
        <v>0</v>
      </c>
      <c r="BK459" s="40" t="s">
        <v>460</v>
      </c>
      <c r="BL459" s="40" t="s">
        <v>460</v>
      </c>
      <c r="BM459" s="32"/>
    </row>
    <row r="460" spans="1:65" ht="14.45" hidden="1" customHeight="1">
      <c r="A460" s="54" t="s">
        <v>360</v>
      </c>
      <c r="AD460" s="40">
        <f>ROW()</f>
        <v>460</v>
      </c>
      <c r="BB460" s="40" t="s">
        <v>1510</v>
      </c>
      <c r="BC460" s="40" t="s">
        <v>348</v>
      </c>
      <c r="BD460" s="41" t="b">
        <v>1</v>
      </c>
      <c r="BE460" s="40" t="str">
        <f>E387</f>
        <v>0</v>
      </c>
      <c r="BF460" s="40" t="str">
        <f>""&amp;E387</f>
        <v>0</v>
      </c>
      <c r="BG460" s="40" t="s">
        <v>1385</v>
      </c>
      <c r="BH460" s="40" t="b">
        <v>0</v>
      </c>
      <c r="BK460" s="40" t="e">
        <f t="shared" ref="BK460:BK465" ca="1" si="65">_xlfn.FORMULATEXT(BE460)</f>
        <v>#N/A</v>
      </c>
      <c r="BL460" s="40" t="e">
        <f t="shared" ref="BL460:BL465" ca="1" si="66">_xlfn.FORMULATEXT(BE460)</f>
        <v>#N/A</v>
      </c>
      <c r="BM460" s="32"/>
    </row>
    <row r="461" spans="1:65" ht="15.95" customHeight="1">
      <c r="B461" s="44" t="s">
        <v>1511</v>
      </c>
      <c r="AA461" s="77">
        <v>1</v>
      </c>
      <c r="AB461" s="40">
        <f>IF(AC461="N",1,2)</f>
        <v>1</v>
      </c>
      <c r="AC461" s="40" t="s">
        <v>93</v>
      </c>
      <c r="AD461" s="40">
        <f>ROW()</f>
        <v>461</v>
      </c>
      <c r="BB461" s="40" t="s">
        <v>1513</v>
      </c>
      <c r="BC461" s="40" t="s">
        <v>348</v>
      </c>
      <c r="BD461" s="41" t="b">
        <v>1</v>
      </c>
      <c r="BE461" s="40" t="str">
        <f>G387</f>
        <v>0</v>
      </c>
      <c r="BF461" s="40" t="str">
        <f>""&amp;G387</f>
        <v>0</v>
      </c>
      <c r="BG461" s="40" t="s">
        <v>1385</v>
      </c>
      <c r="BH461" s="40" t="b">
        <v>0</v>
      </c>
      <c r="BK461" s="40" t="e">
        <f t="shared" ca="1" si="65"/>
        <v>#N/A</v>
      </c>
      <c r="BL461" s="40" t="e">
        <f t="shared" ca="1" si="66"/>
        <v>#N/A</v>
      </c>
      <c r="BM461" s="32"/>
    </row>
    <row r="462" spans="1:65" ht="15">
      <c r="A462" s="54" t="s">
        <v>360</v>
      </c>
      <c r="AD462" s="40">
        <f>ROW()</f>
        <v>462</v>
      </c>
      <c r="BB462" s="40" t="s">
        <v>1515</v>
      </c>
      <c r="BC462" s="40" t="s">
        <v>348</v>
      </c>
      <c r="BD462" s="41" t="b">
        <v>1</v>
      </c>
      <c r="BE462" s="40" t="str">
        <f>I387</f>
        <v>0</v>
      </c>
      <c r="BF462" s="40" t="str">
        <f>""&amp;I387</f>
        <v>0</v>
      </c>
      <c r="BG462" s="40" t="s">
        <v>1385</v>
      </c>
      <c r="BH462" s="40" t="b">
        <v>0</v>
      </c>
      <c r="BK462" s="40" t="e">
        <f t="shared" ca="1" si="65"/>
        <v>#N/A</v>
      </c>
      <c r="BL462" s="40" t="e">
        <f t="shared" ca="1" si="66"/>
        <v>#N/A</v>
      </c>
      <c r="BM462" s="32"/>
    </row>
    <row r="463" spans="1:65" ht="15">
      <c r="A463" s="54" t="s">
        <v>360</v>
      </c>
      <c r="B463" s="46" t="s">
        <v>1516</v>
      </c>
      <c r="N463" s="93" t="s">
        <v>28</v>
      </c>
      <c r="O463" s="94"/>
      <c r="P463" s="95"/>
      <c r="AD463" s="40">
        <f>ROW()</f>
        <v>463</v>
      </c>
      <c r="BB463" s="40" t="s">
        <v>1517</v>
      </c>
      <c r="BC463" s="40" t="s">
        <v>348</v>
      </c>
      <c r="BD463" s="41" t="b">
        <v>1</v>
      </c>
      <c r="BE463" s="40" t="str">
        <f>K387</f>
        <v>0</v>
      </c>
      <c r="BF463" s="40" t="str">
        <f>""&amp;K387</f>
        <v>0</v>
      </c>
      <c r="BG463" s="40" t="s">
        <v>1385</v>
      </c>
      <c r="BH463" s="40" t="b">
        <v>0</v>
      </c>
      <c r="BK463" s="40" t="e">
        <f t="shared" ca="1" si="65"/>
        <v>#N/A</v>
      </c>
      <c r="BL463" s="40" t="e">
        <f t="shared" ca="1" si="66"/>
        <v>#N/A</v>
      </c>
      <c r="BM463" s="32"/>
    </row>
    <row r="464" spans="1:65" ht="15">
      <c r="A464" s="54" t="s">
        <v>360</v>
      </c>
      <c r="B464" s="46" t="s">
        <v>1518</v>
      </c>
      <c r="AD464" s="40">
        <f>ROW()</f>
        <v>464</v>
      </c>
      <c r="BB464" s="40" t="s">
        <v>1519</v>
      </c>
      <c r="BC464" s="40" t="s">
        <v>348</v>
      </c>
      <c r="BD464" s="41" t="b">
        <v>1</v>
      </c>
      <c r="BE464" s="40" t="str">
        <f>M387</f>
        <v>0</v>
      </c>
      <c r="BF464" s="40" t="str">
        <f>""&amp;M387</f>
        <v>0</v>
      </c>
      <c r="BG464" s="40" t="s">
        <v>1385</v>
      </c>
      <c r="BH464" s="40" t="b">
        <v>0</v>
      </c>
      <c r="BK464" s="40" t="e">
        <f t="shared" ca="1" si="65"/>
        <v>#N/A</v>
      </c>
      <c r="BL464" s="40" t="e">
        <f t="shared" ca="1" si="66"/>
        <v>#N/A</v>
      </c>
      <c r="BM464" s="32"/>
    </row>
    <row r="465" spans="1:65" ht="15">
      <c r="A465" s="54" t="s">
        <v>360</v>
      </c>
      <c r="B465" s="129" t="s">
        <v>1520</v>
      </c>
      <c r="C465" s="129"/>
      <c r="D465" s="129" t="s">
        <v>1401</v>
      </c>
      <c r="E465" s="129"/>
      <c r="F465" s="129" t="s">
        <v>1403</v>
      </c>
      <c r="G465" s="129"/>
      <c r="H465" s="129" t="s">
        <v>1521</v>
      </c>
      <c r="I465" s="129"/>
      <c r="J465" s="129" t="s">
        <v>1522</v>
      </c>
      <c r="K465" s="129"/>
      <c r="L465" s="129" t="s">
        <v>1523</v>
      </c>
      <c r="M465" s="129"/>
      <c r="N465" s="129"/>
      <c r="O465" s="129" t="s">
        <v>75</v>
      </c>
      <c r="P465" s="129"/>
      <c r="Q465" s="129" t="s">
        <v>1524</v>
      </c>
      <c r="R465" s="129"/>
      <c r="AD465" s="40">
        <f>ROW()</f>
        <v>465</v>
      </c>
      <c r="BB465" s="40" t="s">
        <v>1525</v>
      </c>
      <c r="BC465" s="40" t="s">
        <v>348</v>
      </c>
      <c r="BD465" s="41" t="b">
        <v>1</v>
      </c>
      <c r="BE465" s="40" t="str">
        <f>O387</f>
        <v>0</v>
      </c>
      <c r="BF465" s="40" t="str">
        <f>""&amp;O387</f>
        <v>0</v>
      </c>
      <c r="BG465" s="40" t="s">
        <v>1385</v>
      </c>
      <c r="BH465" s="40" t="b">
        <v>0</v>
      </c>
      <c r="BK465" s="40" t="e">
        <f t="shared" ca="1" si="65"/>
        <v>#N/A</v>
      </c>
      <c r="BL465" s="40" t="e">
        <f t="shared" ca="1" si="66"/>
        <v>#N/A</v>
      </c>
      <c r="BM465" s="32"/>
    </row>
    <row r="466" spans="1:65" ht="15">
      <c r="A466" s="54" t="s">
        <v>360</v>
      </c>
      <c r="B466" s="107" t="s">
        <v>44</v>
      </c>
      <c r="C466" s="108"/>
      <c r="D466" s="109" t="s">
        <v>1949</v>
      </c>
      <c r="E466" s="103"/>
      <c r="F466" s="102" t="s">
        <v>357</v>
      </c>
      <c r="G466" s="103"/>
      <c r="H466" s="93" t="s">
        <v>1951</v>
      </c>
      <c r="I466" s="95"/>
      <c r="J466" s="93" t="s">
        <v>973</v>
      </c>
      <c r="K466" s="95"/>
      <c r="L466" s="93" t="s">
        <v>973</v>
      </c>
      <c r="M466" s="94"/>
      <c r="N466" s="95"/>
      <c r="O466" s="93" t="s">
        <v>973</v>
      </c>
      <c r="P466" s="95"/>
      <c r="Q466" s="107" t="str">
        <f t="shared" ref="Q466:Q480" si="67">TEXT(_xlfn.NUMBERVALUE(H466)+_xlfn.NUMBERVALUE(J466)+_xlfn.NUMBERVALUE(L466)+_xlfn.NUMBERVALUE(O466),"0.00")</f>
        <v>1500000.00</v>
      </c>
      <c r="R466" s="108"/>
      <c r="AD466" s="40">
        <f>ROW()</f>
        <v>466</v>
      </c>
      <c r="BB466" s="40" t="s">
        <v>1528</v>
      </c>
      <c r="BC466" s="40" t="s">
        <v>458</v>
      </c>
      <c r="BD466" s="41" t="b">
        <v>0</v>
      </c>
      <c r="BE466" s="40" t="s">
        <v>1529</v>
      </c>
      <c r="BF466" s="40" t="s">
        <v>1529</v>
      </c>
      <c r="BG466" s="40" t="b">
        <v>0</v>
      </c>
      <c r="BH466" s="40" t="b">
        <v>0</v>
      </c>
      <c r="BK466" s="40" t="s">
        <v>460</v>
      </c>
      <c r="BL466" s="40" t="s">
        <v>460</v>
      </c>
      <c r="BM466" s="32"/>
    </row>
    <row r="467" spans="1:65" ht="15">
      <c r="B467" s="107" t="s">
        <v>28</v>
      </c>
      <c r="C467" s="108"/>
      <c r="D467" s="109" t="s">
        <v>1950</v>
      </c>
      <c r="E467" s="103"/>
      <c r="F467" s="102" t="s">
        <v>357</v>
      </c>
      <c r="G467" s="103"/>
      <c r="H467" s="93" t="s">
        <v>1951</v>
      </c>
      <c r="I467" s="95"/>
      <c r="J467" s="93" t="s">
        <v>973</v>
      </c>
      <c r="K467" s="95"/>
      <c r="L467" s="93" t="s">
        <v>973</v>
      </c>
      <c r="M467" s="94"/>
      <c r="N467" s="95"/>
      <c r="O467" s="93" t="s">
        <v>973</v>
      </c>
      <c r="P467" s="95"/>
      <c r="Q467" s="107" t="str">
        <f t="shared" si="67"/>
        <v>1500000.00</v>
      </c>
      <c r="R467" s="108"/>
      <c r="BD467" s="41"/>
      <c r="BM467" s="32"/>
    </row>
    <row r="468" spans="1:65" ht="15">
      <c r="B468" s="107" t="s">
        <v>40</v>
      </c>
      <c r="C468" s="108"/>
      <c r="D468" s="102"/>
      <c r="E468" s="103"/>
      <c r="F468" s="102"/>
      <c r="G468" s="103"/>
      <c r="H468" s="93"/>
      <c r="I468" s="95"/>
      <c r="J468" s="93"/>
      <c r="K468" s="95"/>
      <c r="L468" s="93"/>
      <c r="M468" s="94"/>
      <c r="N468" s="95"/>
      <c r="O468" s="93"/>
      <c r="P468" s="95"/>
      <c r="Q468" s="107" t="str">
        <f t="shared" si="67"/>
        <v>0.00</v>
      </c>
      <c r="R468" s="108"/>
      <c r="BD468" s="41"/>
      <c r="BM468" s="32"/>
    </row>
    <row r="469" spans="1:65" ht="15">
      <c r="B469" s="107" t="s">
        <v>55</v>
      </c>
      <c r="C469" s="108"/>
      <c r="D469" s="102"/>
      <c r="E469" s="103"/>
      <c r="F469" s="102"/>
      <c r="G469" s="103"/>
      <c r="H469" s="93"/>
      <c r="I469" s="95"/>
      <c r="J469" s="93"/>
      <c r="K469" s="95"/>
      <c r="L469" s="93"/>
      <c r="M469" s="94"/>
      <c r="N469" s="95"/>
      <c r="O469" s="93"/>
      <c r="P469" s="95"/>
      <c r="Q469" s="107" t="str">
        <f t="shared" si="67"/>
        <v>0.00</v>
      </c>
      <c r="R469" s="108"/>
      <c r="BD469" s="41"/>
      <c r="BM469" s="32"/>
    </row>
    <row r="470" spans="1:65" ht="15">
      <c r="B470" s="107" t="s">
        <v>1459</v>
      </c>
      <c r="C470" s="108"/>
      <c r="D470" s="102"/>
      <c r="E470" s="103"/>
      <c r="F470" s="102"/>
      <c r="G470" s="103"/>
      <c r="H470" s="93"/>
      <c r="I470" s="95"/>
      <c r="J470" s="93"/>
      <c r="K470" s="95"/>
      <c r="L470" s="93"/>
      <c r="M470" s="94"/>
      <c r="N470" s="95"/>
      <c r="O470" s="93"/>
      <c r="P470" s="95"/>
      <c r="Q470" s="107" t="str">
        <f t="shared" si="67"/>
        <v>0.00</v>
      </c>
      <c r="R470" s="108"/>
      <c r="BD470" s="41"/>
      <c r="BM470" s="32"/>
    </row>
    <row r="471" spans="1:65" ht="15">
      <c r="B471" s="107" t="s">
        <v>36</v>
      </c>
      <c r="C471" s="108"/>
      <c r="D471" s="102"/>
      <c r="E471" s="103"/>
      <c r="F471" s="102"/>
      <c r="G471" s="103"/>
      <c r="H471" s="93"/>
      <c r="I471" s="95"/>
      <c r="J471" s="93"/>
      <c r="K471" s="95"/>
      <c r="L471" s="93"/>
      <c r="M471" s="94"/>
      <c r="N471" s="95"/>
      <c r="O471" s="93"/>
      <c r="P471" s="95"/>
      <c r="Q471" s="107" t="str">
        <f t="shared" si="67"/>
        <v>0.00</v>
      </c>
      <c r="R471" s="108"/>
      <c r="BD471" s="41"/>
      <c r="BM471" s="32"/>
    </row>
    <row r="472" spans="1:65" ht="15">
      <c r="B472" s="107" t="s">
        <v>1392</v>
      </c>
      <c r="C472" s="108"/>
      <c r="D472" s="102"/>
      <c r="E472" s="103"/>
      <c r="F472" s="102"/>
      <c r="G472" s="103"/>
      <c r="H472" s="93"/>
      <c r="I472" s="95"/>
      <c r="J472" s="93"/>
      <c r="K472" s="95"/>
      <c r="L472" s="93"/>
      <c r="M472" s="94"/>
      <c r="N472" s="95"/>
      <c r="O472" s="93"/>
      <c r="P472" s="95"/>
      <c r="Q472" s="107" t="str">
        <f t="shared" si="67"/>
        <v>0.00</v>
      </c>
      <c r="R472" s="108"/>
      <c r="BD472" s="41"/>
      <c r="BM472" s="32"/>
    </row>
    <row r="473" spans="1:65" ht="15">
      <c r="B473" s="107" t="s">
        <v>759</v>
      </c>
      <c r="C473" s="108"/>
      <c r="D473" s="102"/>
      <c r="E473" s="103"/>
      <c r="F473" s="102"/>
      <c r="G473" s="103"/>
      <c r="H473" s="93"/>
      <c r="I473" s="95"/>
      <c r="J473" s="93"/>
      <c r="K473" s="95"/>
      <c r="L473" s="93"/>
      <c r="M473" s="94"/>
      <c r="N473" s="95"/>
      <c r="O473" s="93"/>
      <c r="P473" s="95"/>
      <c r="Q473" s="107" t="str">
        <f t="shared" si="67"/>
        <v>0.00</v>
      </c>
      <c r="R473" s="108"/>
      <c r="BD473" s="41"/>
      <c r="BM473" s="32"/>
    </row>
    <row r="474" spans="1:65" ht="15">
      <c r="B474" s="107" t="s">
        <v>69</v>
      </c>
      <c r="C474" s="108"/>
      <c r="D474" s="102"/>
      <c r="E474" s="103"/>
      <c r="F474" s="102"/>
      <c r="G474" s="103"/>
      <c r="H474" s="93"/>
      <c r="I474" s="95"/>
      <c r="J474" s="93"/>
      <c r="K474" s="95"/>
      <c r="L474" s="93"/>
      <c r="M474" s="94"/>
      <c r="N474" s="95"/>
      <c r="O474" s="93"/>
      <c r="P474" s="95"/>
      <c r="Q474" s="107" t="str">
        <f t="shared" si="67"/>
        <v>0.00</v>
      </c>
      <c r="R474" s="108"/>
      <c r="BD474" s="41"/>
      <c r="BM474" s="32"/>
    </row>
    <row r="475" spans="1:65" ht="15">
      <c r="B475" s="107" t="s">
        <v>107</v>
      </c>
      <c r="C475" s="108"/>
      <c r="D475" s="102"/>
      <c r="E475" s="103"/>
      <c r="F475" s="102"/>
      <c r="G475" s="103"/>
      <c r="H475" s="93"/>
      <c r="I475" s="95"/>
      <c r="J475" s="93"/>
      <c r="K475" s="95"/>
      <c r="L475" s="93"/>
      <c r="M475" s="94"/>
      <c r="N475" s="95"/>
      <c r="O475" s="93"/>
      <c r="P475" s="95"/>
      <c r="Q475" s="107" t="str">
        <f t="shared" si="67"/>
        <v>0.00</v>
      </c>
      <c r="R475" s="108"/>
      <c r="BD475" s="41"/>
      <c r="BM475" s="32"/>
    </row>
    <row r="476" spans="1:65" ht="15">
      <c r="B476" s="107" t="s">
        <v>128</v>
      </c>
      <c r="C476" s="108"/>
      <c r="D476" s="102"/>
      <c r="E476" s="103"/>
      <c r="F476" s="102"/>
      <c r="G476" s="103"/>
      <c r="H476" s="93"/>
      <c r="I476" s="95"/>
      <c r="J476" s="93"/>
      <c r="K476" s="95"/>
      <c r="L476" s="93"/>
      <c r="M476" s="94"/>
      <c r="N476" s="95"/>
      <c r="O476" s="93"/>
      <c r="P476" s="95"/>
      <c r="Q476" s="107" t="str">
        <f t="shared" si="67"/>
        <v>0.00</v>
      </c>
      <c r="R476" s="108"/>
      <c r="BD476" s="41"/>
      <c r="BM476" s="32"/>
    </row>
    <row r="477" spans="1:65" ht="15">
      <c r="B477" s="107" t="s">
        <v>144</v>
      </c>
      <c r="C477" s="108"/>
      <c r="D477" s="102"/>
      <c r="E477" s="103"/>
      <c r="F477" s="102"/>
      <c r="G477" s="103"/>
      <c r="H477" s="93"/>
      <c r="I477" s="95"/>
      <c r="J477" s="93"/>
      <c r="K477" s="95"/>
      <c r="L477" s="93"/>
      <c r="M477" s="94"/>
      <c r="N477" s="95"/>
      <c r="O477" s="93"/>
      <c r="P477" s="95"/>
      <c r="Q477" s="107" t="str">
        <f t="shared" si="67"/>
        <v>0.00</v>
      </c>
      <c r="R477" s="108"/>
      <c r="BD477" s="41"/>
      <c r="BM477" s="32"/>
    </row>
    <row r="478" spans="1:65" ht="15">
      <c r="B478" s="107" t="s">
        <v>158</v>
      </c>
      <c r="C478" s="108"/>
      <c r="D478" s="102"/>
      <c r="E478" s="103"/>
      <c r="F478" s="102"/>
      <c r="G478" s="103"/>
      <c r="H478" s="93"/>
      <c r="I478" s="95"/>
      <c r="J478" s="93"/>
      <c r="K478" s="95"/>
      <c r="L478" s="93"/>
      <c r="M478" s="94"/>
      <c r="N478" s="95"/>
      <c r="O478" s="93"/>
      <c r="P478" s="95"/>
      <c r="Q478" s="107" t="str">
        <f t="shared" si="67"/>
        <v>0.00</v>
      </c>
      <c r="R478" s="108"/>
      <c r="BD478" s="41"/>
      <c r="BM478" s="32"/>
    </row>
    <row r="479" spans="1:65" ht="15">
      <c r="B479" s="107" t="s">
        <v>168</v>
      </c>
      <c r="C479" s="108"/>
      <c r="D479" s="102"/>
      <c r="E479" s="103"/>
      <c r="F479" s="102"/>
      <c r="G479" s="103"/>
      <c r="H479" s="93"/>
      <c r="I479" s="95"/>
      <c r="J479" s="93"/>
      <c r="K479" s="95"/>
      <c r="L479" s="93"/>
      <c r="M479" s="94"/>
      <c r="N479" s="95"/>
      <c r="O479" s="93"/>
      <c r="P479" s="95"/>
      <c r="Q479" s="107" t="str">
        <f t="shared" si="67"/>
        <v>0.00</v>
      </c>
      <c r="R479" s="108"/>
      <c r="BD479" s="41"/>
      <c r="BM479" s="32"/>
    </row>
    <row r="480" spans="1:65" ht="15">
      <c r="B480" s="107" t="s">
        <v>175</v>
      </c>
      <c r="C480" s="108"/>
      <c r="D480" s="102"/>
      <c r="E480" s="103"/>
      <c r="F480" s="102"/>
      <c r="G480" s="103"/>
      <c r="H480" s="93"/>
      <c r="I480" s="95"/>
      <c r="J480" s="93"/>
      <c r="K480" s="95"/>
      <c r="L480" s="93"/>
      <c r="M480" s="94"/>
      <c r="N480" s="95"/>
      <c r="O480" s="93"/>
      <c r="P480" s="95"/>
      <c r="Q480" s="107" t="str">
        <f t="shared" si="67"/>
        <v>0.00</v>
      </c>
      <c r="R480" s="108"/>
      <c r="BD480" s="41"/>
      <c r="BM480" s="32"/>
    </row>
    <row r="481" spans="1:65" ht="15">
      <c r="A481" s="54" t="s">
        <v>360</v>
      </c>
      <c r="B481" s="185"/>
      <c r="C481" s="185"/>
      <c r="D481" s="127" t="s">
        <v>920</v>
      </c>
      <c r="E481" s="127"/>
      <c r="F481" s="185"/>
      <c r="G481" s="185"/>
      <c r="H481" s="114" t="str">
        <f>TEXT(SUMPRODUCT((H466:H480)*1),"0.00")</f>
        <v>3000000.00</v>
      </c>
      <c r="I481" s="115"/>
      <c r="J481" s="114" t="str">
        <f>TEXT(SUMPRODUCT((J466:J480)*1),"0.00")</f>
        <v>0.00</v>
      </c>
      <c r="K481" s="115"/>
      <c r="L481" s="114" t="str">
        <f>TEXT(SUMPRODUCT((L466:L480)*1),"0.00")</f>
        <v>0.00</v>
      </c>
      <c r="M481" s="166"/>
      <c r="N481" s="115"/>
      <c r="O481" s="114" t="str">
        <f>TEXT(SUMPRODUCT((O466:O480)*1),"0.00")</f>
        <v>0.00</v>
      </c>
      <c r="P481" s="115"/>
      <c r="Q481" s="114" t="str">
        <f>TEXT(SUMPRODUCT((Q466:Q480)*1),"0.00")</f>
        <v>3000000.00</v>
      </c>
      <c r="R481" s="115"/>
      <c r="AD481" s="40">
        <f>ROW()</f>
        <v>481</v>
      </c>
      <c r="BB481" s="40" t="s">
        <v>1535</v>
      </c>
      <c r="BC481" s="40" t="s">
        <v>348</v>
      </c>
      <c r="BD481" s="41" t="b">
        <v>1</v>
      </c>
      <c r="BE481" s="66" t="str">
        <f>E388</f>
        <v>0</v>
      </c>
      <c r="BF481" s="66" t="str">
        <f>""&amp;E388</f>
        <v>0</v>
      </c>
      <c r="BG481" s="40" t="s">
        <v>1385</v>
      </c>
      <c r="BH481" s="40" t="b">
        <v>0</v>
      </c>
      <c r="BK481" s="40" t="e">
        <f t="shared" ref="BK481:BK486" ca="1" si="68">_xlfn.FORMULATEXT(BE481)</f>
        <v>#N/A</v>
      </c>
      <c r="BL481" s="40" t="e">
        <f t="shared" ref="BL481:BL486" ca="1" si="69">_xlfn.FORMULATEXT(BE481)</f>
        <v>#N/A</v>
      </c>
      <c r="BM481" s="32"/>
    </row>
    <row r="482" spans="1:65" ht="15">
      <c r="A482" s="54" t="s">
        <v>360</v>
      </c>
      <c r="AD482" s="40">
        <f>ROW()</f>
        <v>482</v>
      </c>
      <c r="BB482" s="40" t="s">
        <v>1536</v>
      </c>
      <c r="BC482" s="40" t="s">
        <v>348</v>
      </c>
      <c r="BD482" s="41" t="b">
        <v>1</v>
      </c>
      <c r="BE482" s="66" t="str">
        <f>G388</f>
        <v>0</v>
      </c>
      <c r="BF482" s="66" t="str">
        <f>""&amp;G388</f>
        <v>0</v>
      </c>
      <c r="BG482" s="40" t="s">
        <v>1385</v>
      </c>
      <c r="BH482" s="40" t="b">
        <v>0</v>
      </c>
      <c r="BK482" s="40" t="e">
        <f t="shared" ca="1" si="68"/>
        <v>#N/A</v>
      </c>
      <c r="BL482" s="40" t="e">
        <f t="shared" ca="1" si="69"/>
        <v>#N/A</v>
      </c>
      <c r="BM482" s="32"/>
    </row>
    <row r="483" spans="1:65" ht="15">
      <c r="A483" s="54" t="s">
        <v>360</v>
      </c>
      <c r="B483" s="54" t="s">
        <v>1537</v>
      </c>
      <c r="N483" s="182">
        <v>1</v>
      </c>
      <c r="O483" s="183"/>
      <c r="P483" s="184"/>
      <c r="AD483" s="40">
        <f>ROW()</f>
        <v>483</v>
      </c>
      <c r="BB483" s="40" t="s">
        <v>1538</v>
      </c>
      <c r="BC483" s="40" t="s">
        <v>348</v>
      </c>
      <c r="BD483" s="41" t="b">
        <v>1</v>
      </c>
      <c r="BE483" s="66" t="str">
        <f>I388</f>
        <v>0</v>
      </c>
      <c r="BF483" s="66" t="str">
        <f>""&amp;I388</f>
        <v>0</v>
      </c>
      <c r="BG483" s="40" t="s">
        <v>1385</v>
      </c>
      <c r="BH483" s="40" t="b">
        <v>0</v>
      </c>
      <c r="BK483" s="40" t="e">
        <f t="shared" ca="1" si="68"/>
        <v>#N/A</v>
      </c>
      <c r="BL483" s="40" t="e">
        <f t="shared" ca="1" si="69"/>
        <v>#N/A</v>
      </c>
      <c r="BM483" s="32"/>
    </row>
    <row r="484" spans="1:65" ht="15">
      <c r="A484" s="54" t="s">
        <v>360</v>
      </c>
      <c r="AD484" s="40">
        <f>ROW()</f>
        <v>484</v>
      </c>
      <c r="BB484" s="40" t="s">
        <v>1539</v>
      </c>
      <c r="BC484" s="40" t="s">
        <v>348</v>
      </c>
      <c r="BD484" s="41" t="b">
        <v>1</v>
      </c>
      <c r="BE484" s="66" t="str">
        <f>K388</f>
        <v>0</v>
      </c>
      <c r="BF484" s="66" t="str">
        <f>""&amp;K388</f>
        <v>0</v>
      </c>
      <c r="BG484" s="40" t="s">
        <v>1385</v>
      </c>
      <c r="BH484" s="40" t="b">
        <v>0</v>
      </c>
      <c r="BK484" s="40" t="e">
        <f t="shared" ca="1" si="68"/>
        <v>#N/A</v>
      </c>
      <c r="BL484" s="40" t="e">
        <f t="shared" ca="1" si="69"/>
        <v>#N/A</v>
      </c>
      <c r="BM484" s="32"/>
    </row>
    <row r="485" spans="1:65" ht="15">
      <c r="A485" s="54" t="s">
        <v>360</v>
      </c>
      <c r="B485" s="129" t="s">
        <v>1520</v>
      </c>
      <c r="C485" s="129"/>
      <c r="D485" s="129" t="s">
        <v>1401</v>
      </c>
      <c r="E485" s="129"/>
      <c r="F485" s="129" t="s">
        <v>1403</v>
      </c>
      <c r="G485" s="129"/>
      <c r="H485" s="129" t="s">
        <v>1521</v>
      </c>
      <c r="I485" s="129"/>
      <c r="J485" s="129" t="s">
        <v>1522</v>
      </c>
      <c r="K485" s="129"/>
      <c r="L485" s="129" t="s">
        <v>1523</v>
      </c>
      <c r="M485" s="129"/>
      <c r="N485" s="129"/>
      <c r="O485" s="129" t="s">
        <v>75</v>
      </c>
      <c r="P485" s="129"/>
      <c r="Q485" s="129" t="s">
        <v>1524</v>
      </c>
      <c r="R485" s="129"/>
      <c r="AD485" s="40">
        <f>ROW()</f>
        <v>485</v>
      </c>
      <c r="BB485" s="40" t="s">
        <v>1540</v>
      </c>
      <c r="BC485" s="40" t="s">
        <v>348</v>
      </c>
      <c r="BD485" s="41" t="b">
        <v>1</v>
      </c>
      <c r="BE485" s="66" t="str">
        <f>M388</f>
        <v>0</v>
      </c>
      <c r="BF485" s="66" t="str">
        <f>""&amp;M388</f>
        <v>0</v>
      </c>
      <c r="BG485" s="40" t="s">
        <v>1385</v>
      </c>
      <c r="BH485" s="40" t="b">
        <v>0</v>
      </c>
      <c r="BK485" s="40" t="e">
        <f t="shared" ca="1" si="68"/>
        <v>#N/A</v>
      </c>
      <c r="BL485" s="40" t="e">
        <f t="shared" ca="1" si="69"/>
        <v>#N/A</v>
      </c>
      <c r="BM485" s="32"/>
    </row>
    <row r="486" spans="1:65" ht="15">
      <c r="A486" s="54" t="s">
        <v>360</v>
      </c>
      <c r="B486" s="107" t="s">
        <v>44</v>
      </c>
      <c r="C486" s="108"/>
      <c r="D486" s="102" t="s">
        <v>1954</v>
      </c>
      <c r="E486" s="103"/>
      <c r="F486" s="102" t="s">
        <v>352</v>
      </c>
      <c r="G486" s="103"/>
      <c r="H486" s="93" t="s">
        <v>1955</v>
      </c>
      <c r="I486" s="95"/>
      <c r="J486" s="93" t="s">
        <v>973</v>
      </c>
      <c r="K486" s="95"/>
      <c r="L486" s="93" t="s">
        <v>973</v>
      </c>
      <c r="M486" s="94"/>
      <c r="N486" s="95"/>
      <c r="O486" s="93" t="s">
        <v>973</v>
      </c>
      <c r="P486" s="95"/>
      <c r="Q486" s="107" t="str">
        <f t="shared" ref="Q486:Q500" si="70">TEXT(_xlfn.NUMBERVALUE(H486)+_xlfn.NUMBERVALUE(J486)+_xlfn.NUMBERVALUE(L486)+_xlfn.NUMBERVALUE(O486),"0.00")</f>
        <v>237600.00</v>
      </c>
      <c r="R486" s="108"/>
      <c r="AD486" s="40">
        <f>ROW()</f>
        <v>486</v>
      </c>
      <c r="BB486" s="40" t="s">
        <v>1543</v>
      </c>
      <c r="BC486" s="40" t="s">
        <v>348</v>
      </c>
      <c r="BD486" s="41" t="b">
        <v>1</v>
      </c>
      <c r="BE486" s="66" t="str">
        <f>O388</f>
        <v>0</v>
      </c>
      <c r="BF486" s="66" t="str">
        <f>""&amp;O388</f>
        <v>0</v>
      </c>
      <c r="BG486" s="40" t="s">
        <v>1385</v>
      </c>
      <c r="BH486" s="40" t="b">
        <v>0</v>
      </c>
      <c r="BK486" s="40" t="e">
        <f t="shared" ca="1" si="68"/>
        <v>#N/A</v>
      </c>
      <c r="BL486" s="40" t="e">
        <f t="shared" ca="1" si="69"/>
        <v>#N/A</v>
      </c>
      <c r="BM486" s="32"/>
    </row>
    <row r="487" spans="1:65" ht="15">
      <c r="B487" s="107" t="s">
        <v>28</v>
      </c>
      <c r="C487" s="108"/>
      <c r="D487" s="102"/>
      <c r="E487" s="103"/>
      <c r="F487" s="102"/>
      <c r="G487" s="103"/>
      <c r="H487" s="93"/>
      <c r="I487" s="95"/>
      <c r="J487" s="93"/>
      <c r="K487" s="95"/>
      <c r="L487" s="93"/>
      <c r="M487" s="94"/>
      <c r="N487" s="95"/>
      <c r="O487" s="93"/>
      <c r="P487" s="95"/>
      <c r="Q487" s="107" t="str">
        <f t="shared" si="70"/>
        <v>0.00</v>
      </c>
      <c r="R487" s="108"/>
      <c r="BD487" s="41"/>
      <c r="BE487" s="66"/>
      <c r="BF487" s="66"/>
      <c r="BM487" s="32"/>
    </row>
    <row r="488" spans="1:65" ht="15">
      <c r="B488" s="107" t="s">
        <v>40</v>
      </c>
      <c r="C488" s="108"/>
      <c r="D488" s="102"/>
      <c r="E488" s="103"/>
      <c r="F488" s="102"/>
      <c r="G488" s="103"/>
      <c r="H488" s="93"/>
      <c r="I488" s="95"/>
      <c r="J488" s="93"/>
      <c r="K488" s="95"/>
      <c r="L488" s="93"/>
      <c r="M488" s="94"/>
      <c r="N488" s="95"/>
      <c r="O488" s="93"/>
      <c r="P488" s="95"/>
      <c r="Q488" s="107" t="str">
        <f t="shared" si="70"/>
        <v>0.00</v>
      </c>
      <c r="R488" s="108"/>
      <c r="BD488" s="41"/>
      <c r="BE488" s="66"/>
      <c r="BF488" s="66"/>
      <c r="BM488" s="32"/>
    </row>
    <row r="489" spans="1:65" ht="15">
      <c r="B489" s="107" t="s">
        <v>55</v>
      </c>
      <c r="C489" s="108"/>
      <c r="D489" s="102"/>
      <c r="E489" s="103"/>
      <c r="F489" s="102"/>
      <c r="G489" s="103"/>
      <c r="H489" s="93"/>
      <c r="I489" s="95"/>
      <c r="J489" s="93"/>
      <c r="K489" s="95"/>
      <c r="L489" s="93"/>
      <c r="M489" s="94"/>
      <c r="N489" s="95"/>
      <c r="O489" s="93"/>
      <c r="P489" s="95"/>
      <c r="Q489" s="107" t="str">
        <f t="shared" si="70"/>
        <v>0.00</v>
      </c>
      <c r="R489" s="108"/>
      <c r="BD489" s="41"/>
      <c r="BE489" s="66"/>
      <c r="BF489" s="66"/>
      <c r="BM489" s="32"/>
    </row>
    <row r="490" spans="1:65" ht="15">
      <c r="B490" s="107" t="s">
        <v>1459</v>
      </c>
      <c r="C490" s="108"/>
      <c r="D490" s="102"/>
      <c r="E490" s="103"/>
      <c r="F490" s="102"/>
      <c r="G490" s="103"/>
      <c r="H490" s="93"/>
      <c r="I490" s="95"/>
      <c r="J490" s="93"/>
      <c r="K490" s="95"/>
      <c r="L490" s="93"/>
      <c r="M490" s="94"/>
      <c r="N490" s="95"/>
      <c r="O490" s="93"/>
      <c r="P490" s="95"/>
      <c r="Q490" s="107" t="str">
        <f t="shared" si="70"/>
        <v>0.00</v>
      </c>
      <c r="R490" s="108"/>
      <c r="BD490" s="41"/>
      <c r="BE490" s="66"/>
      <c r="BF490" s="66"/>
      <c r="BM490" s="32"/>
    </row>
    <row r="491" spans="1:65" ht="15">
      <c r="B491" s="107" t="s">
        <v>36</v>
      </c>
      <c r="C491" s="108"/>
      <c r="D491" s="102"/>
      <c r="E491" s="103"/>
      <c r="F491" s="102"/>
      <c r="G491" s="103"/>
      <c r="H491" s="93"/>
      <c r="I491" s="95"/>
      <c r="J491" s="93"/>
      <c r="K491" s="95"/>
      <c r="L491" s="93"/>
      <c r="M491" s="94"/>
      <c r="N491" s="95"/>
      <c r="O491" s="93"/>
      <c r="P491" s="95"/>
      <c r="Q491" s="107" t="str">
        <f t="shared" si="70"/>
        <v>0.00</v>
      </c>
      <c r="R491" s="108"/>
      <c r="BD491" s="41"/>
      <c r="BE491" s="66"/>
      <c r="BF491" s="66"/>
      <c r="BM491" s="32"/>
    </row>
    <row r="492" spans="1:65" ht="15">
      <c r="B492" s="107" t="s">
        <v>1392</v>
      </c>
      <c r="C492" s="108"/>
      <c r="D492" s="102"/>
      <c r="E492" s="103"/>
      <c r="F492" s="102"/>
      <c r="G492" s="103"/>
      <c r="H492" s="93"/>
      <c r="I492" s="95"/>
      <c r="J492" s="93"/>
      <c r="K492" s="95"/>
      <c r="L492" s="93"/>
      <c r="M492" s="94"/>
      <c r="N492" s="95"/>
      <c r="O492" s="93"/>
      <c r="P492" s="95"/>
      <c r="Q492" s="107" t="str">
        <f t="shared" si="70"/>
        <v>0.00</v>
      </c>
      <c r="R492" s="108"/>
      <c r="BD492" s="41"/>
      <c r="BE492" s="66"/>
      <c r="BF492" s="66"/>
      <c r="BM492" s="32"/>
    </row>
    <row r="493" spans="1:65" ht="15">
      <c r="B493" s="107" t="s">
        <v>759</v>
      </c>
      <c r="C493" s="108"/>
      <c r="D493" s="102"/>
      <c r="E493" s="103"/>
      <c r="F493" s="102"/>
      <c r="G493" s="103"/>
      <c r="H493" s="93"/>
      <c r="I493" s="95"/>
      <c r="J493" s="93"/>
      <c r="K493" s="95"/>
      <c r="L493" s="93"/>
      <c r="M493" s="94"/>
      <c r="N493" s="95"/>
      <c r="O493" s="93"/>
      <c r="P493" s="95"/>
      <c r="Q493" s="107" t="str">
        <f t="shared" si="70"/>
        <v>0.00</v>
      </c>
      <c r="R493" s="108"/>
      <c r="BD493" s="41"/>
      <c r="BE493" s="66"/>
      <c r="BF493" s="66"/>
      <c r="BM493" s="32"/>
    </row>
    <row r="494" spans="1:65" ht="15">
      <c r="B494" s="107" t="s">
        <v>69</v>
      </c>
      <c r="C494" s="108"/>
      <c r="D494" s="102"/>
      <c r="E494" s="103"/>
      <c r="F494" s="102"/>
      <c r="G494" s="103"/>
      <c r="H494" s="93"/>
      <c r="I494" s="95"/>
      <c r="J494" s="93"/>
      <c r="K494" s="95"/>
      <c r="L494" s="93"/>
      <c r="M494" s="94"/>
      <c r="N494" s="95"/>
      <c r="O494" s="93"/>
      <c r="P494" s="95"/>
      <c r="Q494" s="107" t="str">
        <f t="shared" si="70"/>
        <v>0.00</v>
      </c>
      <c r="R494" s="108"/>
      <c r="BD494" s="41"/>
      <c r="BE494" s="66"/>
      <c r="BF494" s="66"/>
      <c r="BM494" s="32"/>
    </row>
    <row r="495" spans="1:65" ht="15">
      <c r="B495" s="107" t="s">
        <v>107</v>
      </c>
      <c r="C495" s="108"/>
      <c r="D495" s="102"/>
      <c r="E495" s="103"/>
      <c r="F495" s="102"/>
      <c r="G495" s="103"/>
      <c r="H495" s="93"/>
      <c r="I495" s="95"/>
      <c r="J495" s="93"/>
      <c r="K495" s="95"/>
      <c r="L495" s="93"/>
      <c r="M495" s="94"/>
      <c r="N495" s="95"/>
      <c r="O495" s="93"/>
      <c r="P495" s="95"/>
      <c r="Q495" s="107" t="str">
        <f t="shared" si="70"/>
        <v>0.00</v>
      </c>
      <c r="R495" s="108"/>
      <c r="BD495" s="41"/>
      <c r="BE495" s="66"/>
      <c r="BF495" s="66"/>
      <c r="BM495" s="32"/>
    </row>
    <row r="496" spans="1:65" ht="15">
      <c r="B496" s="107" t="s">
        <v>128</v>
      </c>
      <c r="C496" s="108"/>
      <c r="D496" s="102"/>
      <c r="E496" s="103"/>
      <c r="F496" s="102"/>
      <c r="G496" s="103"/>
      <c r="H496" s="93"/>
      <c r="I496" s="95"/>
      <c r="J496" s="93"/>
      <c r="K496" s="95"/>
      <c r="L496" s="93"/>
      <c r="M496" s="94"/>
      <c r="N496" s="95"/>
      <c r="O496" s="93"/>
      <c r="P496" s="95"/>
      <c r="Q496" s="107" t="str">
        <f t="shared" si="70"/>
        <v>0.00</v>
      </c>
      <c r="R496" s="108"/>
      <c r="BD496" s="41"/>
      <c r="BE496" s="66"/>
      <c r="BF496" s="66"/>
      <c r="BM496" s="32"/>
    </row>
    <row r="497" spans="1:65" ht="15">
      <c r="B497" s="107" t="s">
        <v>144</v>
      </c>
      <c r="C497" s="108"/>
      <c r="D497" s="102"/>
      <c r="E497" s="103"/>
      <c r="F497" s="102"/>
      <c r="G497" s="103"/>
      <c r="H497" s="93"/>
      <c r="I497" s="95"/>
      <c r="J497" s="93"/>
      <c r="K497" s="95"/>
      <c r="L497" s="93"/>
      <c r="M497" s="94"/>
      <c r="N497" s="95"/>
      <c r="O497" s="93"/>
      <c r="P497" s="95"/>
      <c r="Q497" s="107" t="str">
        <f t="shared" si="70"/>
        <v>0.00</v>
      </c>
      <c r="R497" s="108"/>
      <c r="BD497" s="41"/>
      <c r="BE497" s="66"/>
      <c r="BF497" s="66"/>
      <c r="BM497" s="32"/>
    </row>
    <row r="498" spans="1:65" ht="15">
      <c r="B498" s="107" t="s">
        <v>158</v>
      </c>
      <c r="C498" s="108"/>
      <c r="D498" s="102"/>
      <c r="E498" s="103"/>
      <c r="F498" s="102"/>
      <c r="G498" s="103"/>
      <c r="H498" s="93"/>
      <c r="I498" s="95"/>
      <c r="J498" s="93"/>
      <c r="K498" s="95"/>
      <c r="L498" s="93"/>
      <c r="M498" s="94"/>
      <c r="N498" s="95"/>
      <c r="O498" s="93"/>
      <c r="P498" s="95"/>
      <c r="Q498" s="107" t="str">
        <f t="shared" si="70"/>
        <v>0.00</v>
      </c>
      <c r="R498" s="108"/>
      <c r="BD498" s="41"/>
      <c r="BE498" s="66"/>
      <c r="BF498" s="66"/>
      <c r="BM498" s="32"/>
    </row>
    <row r="499" spans="1:65" ht="15">
      <c r="B499" s="107" t="s">
        <v>168</v>
      </c>
      <c r="C499" s="108"/>
      <c r="D499" s="102"/>
      <c r="E499" s="103"/>
      <c r="F499" s="102"/>
      <c r="G499" s="103"/>
      <c r="H499" s="93"/>
      <c r="I499" s="95"/>
      <c r="J499" s="93"/>
      <c r="K499" s="95"/>
      <c r="L499" s="93"/>
      <c r="M499" s="94"/>
      <c r="N499" s="95"/>
      <c r="O499" s="93"/>
      <c r="P499" s="95"/>
      <c r="Q499" s="107" t="str">
        <f t="shared" si="70"/>
        <v>0.00</v>
      </c>
      <c r="R499" s="108"/>
      <c r="BD499" s="41"/>
      <c r="BE499" s="66"/>
      <c r="BF499" s="66"/>
      <c r="BM499" s="32"/>
    </row>
    <row r="500" spans="1:65" ht="15">
      <c r="B500" s="107" t="s">
        <v>175</v>
      </c>
      <c r="C500" s="108"/>
      <c r="D500" s="102"/>
      <c r="E500" s="103"/>
      <c r="F500" s="102"/>
      <c r="G500" s="103"/>
      <c r="H500" s="93"/>
      <c r="I500" s="95"/>
      <c r="J500" s="93"/>
      <c r="K500" s="95"/>
      <c r="L500" s="93"/>
      <c r="M500" s="94"/>
      <c r="N500" s="95"/>
      <c r="O500" s="93"/>
      <c r="P500" s="95"/>
      <c r="Q500" s="107" t="str">
        <f t="shared" si="70"/>
        <v>0.00</v>
      </c>
      <c r="R500" s="108"/>
      <c r="BD500" s="41"/>
      <c r="BE500" s="66"/>
      <c r="BF500" s="66"/>
      <c r="BM500" s="32"/>
    </row>
    <row r="501" spans="1:65" ht="15">
      <c r="A501" s="54" t="s">
        <v>360</v>
      </c>
      <c r="B501" s="185"/>
      <c r="C501" s="185"/>
      <c r="D501" s="127" t="s">
        <v>920</v>
      </c>
      <c r="E501" s="127"/>
      <c r="F501" s="185"/>
      <c r="G501" s="185"/>
      <c r="H501" s="114" t="str">
        <f>TEXT(SUMPRODUCT((H486:H500)*1),"0.00")</f>
        <v>237600.00</v>
      </c>
      <c r="I501" s="115"/>
      <c r="J501" s="114" t="str">
        <f>TEXT(SUMPRODUCT((J486:J500)*1),"0.00")</f>
        <v>0.00</v>
      </c>
      <c r="K501" s="115"/>
      <c r="L501" s="114" t="str">
        <f>TEXT(SUMPRODUCT((L486:L500)*1),"0.00")</f>
        <v>0.00</v>
      </c>
      <c r="M501" s="166"/>
      <c r="N501" s="115"/>
      <c r="O501" s="114" t="str">
        <f>TEXT(SUMPRODUCT((O486:O500)*1),"0.00")</f>
        <v>0.00</v>
      </c>
      <c r="P501" s="115"/>
      <c r="Q501" s="114" t="str">
        <f>TEXT(SUMPRODUCT((Q486:Q500)*1),"0.00")</f>
        <v>237600.00</v>
      </c>
      <c r="R501" s="115"/>
      <c r="AD501" s="40">
        <f>ROW()</f>
        <v>501</v>
      </c>
      <c r="BB501" s="40" t="s">
        <v>1549</v>
      </c>
      <c r="BC501" s="40" t="s">
        <v>458</v>
      </c>
      <c r="BD501" s="41" t="b">
        <v>0</v>
      </c>
      <c r="BE501" s="40" t="s">
        <v>75</v>
      </c>
      <c r="BF501" s="40" t="s">
        <v>75</v>
      </c>
      <c r="BG501" s="40" t="b">
        <v>0</v>
      </c>
      <c r="BH501" s="40" t="b">
        <v>0</v>
      </c>
      <c r="BK501" s="40" t="s">
        <v>460</v>
      </c>
      <c r="BL501" s="40" t="s">
        <v>460</v>
      </c>
      <c r="BM501" s="32"/>
    </row>
    <row r="502" spans="1:65" ht="15">
      <c r="A502" s="54" t="s">
        <v>360</v>
      </c>
      <c r="AD502" s="40">
        <f>ROW()</f>
        <v>502</v>
      </c>
      <c r="BB502" s="40" t="s">
        <v>1550</v>
      </c>
      <c r="BC502" s="40" t="s">
        <v>348</v>
      </c>
      <c r="BD502" s="41" t="b">
        <v>1</v>
      </c>
      <c r="BE502" s="40" t="str">
        <f>E389</f>
        <v>0</v>
      </c>
      <c r="BF502" s="40" t="str">
        <f>""&amp;E389</f>
        <v>0</v>
      </c>
      <c r="BG502" s="40" t="s">
        <v>1385</v>
      </c>
      <c r="BH502" s="40" t="b">
        <v>0</v>
      </c>
      <c r="BK502" s="40" t="e">
        <f ca="1">_xlfn.FORMULATEXT(BE502)</f>
        <v>#N/A</v>
      </c>
      <c r="BL502" s="40" t="e">
        <f ca="1">_xlfn.FORMULATEXT(BE502)</f>
        <v>#N/A</v>
      </c>
      <c r="BM502" s="32"/>
    </row>
    <row r="503" spans="1:65" ht="15">
      <c r="A503" s="54" t="s">
        <v>360</v>
      </c>
      <c r="B503" s="46" t="s">
        <v>1551</v>
      </c>
      <c r="N503" s="182">
        <v>0</v>
      </c>
      <c r="O503" s="183"/>
      <c r="P503" s="184"/>
      <c r="AD503" s="40">
        <f>ROW()</f>
        <v>503</v>
      </c>
      <c r="BB503" s="40" t="s">
        <v>1552</v>
      </c>
      <c r="BC503" s="40" t="s">
        <v>348</v>
      </c>
      <c r="BD503" s="41" t="b">
        <v>1</v>
      </c>
      <c r="BE503" s="40" t="str">
        <f>G389</f>
        <v>0</v>
      </c>
      <c r="BF503" s="40" t="str">
        <f>""&amp;G389</f>
        <v>0</v>
      </c>
      <c r="BG503" s="40" t="s">
        <v>1385</v>
      </c>
      <c r="BH503" s="40" t="b">
        <v>0</v>
      </c>
      <c r="BK503" s="40" t="e">
        <f ca="1">_xlfn.FORMULATEXT(BE503)</f>
        <v>#N/A</v>
      </c>
      <c r="BL503" s="40" t="e">
        <f ca="1">_xlfn.FORMULATEXT(BE503)</f>
        <v>#N/A</v>
      </c>
      <c r="BM503" s="32"/>
    </row>
    <row r="504" spans="1:65" ht="15">
      <c r="A504" s="54" t="s">
        <v>360</v>
      </c>
      <c r="AD504" s="40">
        <f>ROW()</f>
        <v>504</v>
      </c>
      <c r="BB504" s="40" t="s">
        <v>1553</v>
      </c>
      <c r="BC504" s="40" t="s">
        <v>348</v>
      </c>
      <c r="BD504" s="41" t="b">
        <v>1</v>
      </c>
      <c r="BE504" s="40" t="str">
        <f>I389</f>
        <v>0</v>
      </c>
      <c r="BF504" s="40" t="str">
        <f>""&amp;I389</f>
        <v>0</v>
      </c>
      <c r="BG504" s="40" t="s">
        <v>1385</v>
      </c>
      <c r="BH504" s="40" t="b">
        <v>0</v>
      </c>
      <c r="BK504" s="40" t="e">
        <f ca="1">_xlfn.FORMULATEXT(BE504)</f>
        <v>#N/A</v>
      </c>
      <c r="BL504" s="40" t="e">
        <f ca="1">_xlfn.FORMULATEXT(BE504)</f>
        <v>#N/A</v>
      </c>
      <c r="BM504" s="32"/>
    </row>
    <row r="505" spans="1:65" ht="15">
      <c r="A505" s="54" t="s">
        <v>360</v>
      </c>
      <c r="B505" s="129" t="s">
        <v>1520</v>
      </c>
      <c r="C505" s="129"/>
      <c r="D505" s="129" t="s">
        <v>1401</v>
      </c>
      <c r="E505" s="129"/>
      <c r="F505" s="129" t="s">
        <v>1403</v>
      </c>
      <c r="G505" s="129"/>
      <c r="H505" s="129" t="s">
        <v>1521</v>
      </c>
      <c r="I505" s="129"/>
      <c r="J505" s="129" t="s">
        <v>1522</v>
      </c>
      <c r="K505" s="129"/>
      <c r="L505" s="129" t="s">
        <v>1523</v>
      </c>
      <c r="M505" s="129"/>
      <c r="N505" s="129"/>
      <c r="O505" s="129" t="s">
        <v>75</v>
      </c>
      <c r="P505" s="129"/>
      <c r="Q505" s="129" t="s">
        <v>1524</v>
      </c>
      <c r="R505" s="129"/>
      <c r="AD505" s="40">
        <f>ROW()</f>
        <v>505</v>
      </c>
      <c r="BB505" s="40" t="s">
        <v>1554</v>
      </c>
      <c r="BC505" s="40" t="s">
        <v>348</v>
      </c>
      <c r="BD505" s="41" t="b">
        <v>1</v>
      </c>
      <c r="BE505" s="40" t="str">
        <f>K389</f>
        <v>0</v>
      </c>
      <c r="BF505" s="40" t="str">
        <f>""&amp;K389</f>
        <v>0</v>
      </c>
      <c r="BG505" s="40" t="s">
        <v>1385</v>
      </c>
      <c r="BH505" s="40" t="b">
        <v>0</v>
      </c>
      <c r="BK505" s="40" t="e">
        <f ca="1">_xlfn.FORMULATEXT(BE505)</f>
        <v>#N/A</v>
      </c>
      <c r="BL505" s="40" t="e">
        <f ca="1">_xlfn.FORMULATEXT(BE505)</f>
        <v>#N/A</v>
      </c>
      <c r="BM505" s="32"/>
    </row>
    <row r="506" spans="1:65" ht="15">
      <c r="A506" s="54" t="s">
        <v>360</v>
      </c>
      <c r="B506" s="107" t="s">
        <v>44</v>
      </c>
      <c r="C506" s="108"/>
      <c r="D506" s="102"/>
      <c r="E506" s="103"/>
      <c r="F506" s="102"/>
      <c r="G506" s="103"/>
      <c r="H506" s="93"/>
      <c r="I506" s="95"/>
      <c r="J506" s="93"/>
      <c r="K506" s="95"/>
      <c r="L506" s="93"/>
      <c r="M506" s="94"/>
      <c r="N506" s="95"/>
      <c r="O506" s="93"/>
      <c r="P506" s="95"/>
      <c r="Q506" s="107" t="str">
        <f t="shared" ref="Q506:Q520" si="71">TEXT(_xlfn.NUMBERVALUE(H506)+_xlfn.NUMBERVALUE(J506)+_xlfn.NUMBERVALUE(L506)+_xlfn.NUMBERVALUE(O506),"0.00")</f>
        <v>0.00</v>
      </c>
      <c r="R506" s="108"/>
      <c r="AD506" s="40">
        <f>ROW()</f>
        <v>506</v>
      </c>
      <c r="BB506" s="40" t="s">
        <v>1557</v>
      </c>
      <c r="BC506" s="40" t="s">
        <v>348</v>
      </c>
      <c r="BD506" s="41" t="b">
        <v>1</v>
      </c>
      <c r="BE506" s="40" t="str">
        <f>M389</f>
        <v>0</v>
      </c>
      <c r="BF506" s="40" t="str">
        <f>""&amp;M389</f>
        <v>0</v>
      </c>
      <c r="BG506" s="40" t="s">
        <v>1385</v>
      </c>
      <c r="BH506" s="40" t="b">
        <v>0</v>
      </c>
      <c r="BK506" s="40" t="e">
        <f ca="1">_xlfn.FORMULATEXT(BE506)</f>
        <v>#N/A</v>
      </c>
      <c r="BL506" s="40" t="e">
        <f ca="1">_xlfn.FORMULATEXT(BE506)</f>
        <v>#N/A</v>
      </c>
      <c r="BM506" s="32"/>
    </row>
    <row r="507" spans="1:65" ht="15">
      <c r="B507" s="107" t="s">
        <v>28</v>
      </c>
      <c r="C507" s="108"/>
      <c r="D507" s="102"/>
      <c r="E507" s="103"/>
      <c r="F507" s="102"/>
      <c r="G507" s="103"/>
      <c r="H507" s="93"/>
      <c r="I507" s="95"/>
      <c r="J507" s="93"/>
      <c r="K507" s="95"/>
      <c r="L507" s="93"/>
      <c r="M507" s="94"/>
      <c r="N507" s="95"/>
      <c r="O507" s="93"/>
      <c r="P507" s="95"/>
      <c r="Q507" s="107" t="str">
        <f t="shared" si="71"/>
        <v>0.00</v>
      </c>
      <c r="R507" s="108"/>
      <c r="BD507" s="41"/>
      <c r="BM507" s="32"/>
    </row>
    <row r="508" spans="1:65" ht="15">
      <c r="B508" s="107" t="s">
        <v>40</v>
      </c>
      <c r="C508" s="108"/>
      <c r="D508" s="102"/>
      <c r="E508" s="103"/>
      <c r="F508" s="102"/>
      <c r="G508" s="103"/>
      <c r="H508" s="93"/>
      <c r="I508" s="95"/>
      <c r="J508" s="93"/>
      <c r="K508" s="95"/>
      <c r="L508" s="93"/>
      <c r="M508" s="94"/>
      <c r="N508" s="95"/>
      <c r="O508" s="93"/>
      <c r="P508" s="95"/>
      <c r="Q508" s="107" t="str">
        <f t="shared" si="71"/>
        <v>0.00</v>
      </c>
      <c r="R508" s="108"/>
      <c r="BD508" s="41"/>
      <c r="BM508" s="32"/>
    </row>
    <row r="509" spans="1:65" ht="15">
      <c r="B509" s="107" t="s">
        <v>55</v>
      </c>
      <c r="C509" s="108"/>
      <c r="D509" s="102"/>
      <c r="E509" s="103"/>
      <c r="F509" s="102"/>
      <c r="G509" s="103"/>
      <c r="H509" s="93"/>
      <c r="I509" s="95"/>
      <c r="J509" s="93"/>
      <c r="K509" s="95"/>
      <c r="L509" s="93"/>
      <c r="M509" s="94"/>
      <c r="N509" s="95"/>
      <c r="O509" s="93"/>
      <c r="P509" s="95"/>
      <c r="Q509" s="107" t="str">
        <f t="shared" si="71"/>
        <v>0.00</v>
      </c>
      <c r="R509" s="108"/>
      <c r="BD509" s="41"/>
      <c r="BM509" s="32"/>
    </row>
    <row r="510" spans="1:65" ht="15">
      <c r="B510" s="107" t="s">
        <v>1459</v>
      </c>
      <c r="C510" s="108"/>
      <c r="D510" s="102"/>
      <c r="E510" s="103"/>
      <c r="F510" s="102"/>
      <c r="G510" s="103"/>
      <c r="H510" s="93"/>
      <c r="I510" s="95"/>
      <c r="J510" s="93"/>
      <c r="K510" s="95"/>
      <c r="L510" s="93"/>
      <c r="M510" s="94"/>
      <c r="N510" s="95"/>
      <c r="O510" s="93"/>
      <c r="P510" s="95"/>
      <c r="Q510" s="107" t="str">
        <f t="shared" si="71"/>
        <v>0.00</v>
      </c>
      <c r="R510" s="108"/>
      <c r="BD510" s="41"/>
      <c r="BM510" s="32"/>
    </row>
    <row r="511" spans="1:65" ht="15">
      <c r="B511" s="107" t="s">
        <v>36</v>
      </c>
      <c r="C511" s="108"/>
      <c r="D511" s="102"/>
      <c r="E511" s="103"/>
      <c r="F511" s="102"/>
      <c r="G511" s="103"/>
      <c r="H511" s="93"/>
      <c r="I511" s="95"/>
      <c r="J511" s="93"/>
      <c r="K511" s="95"/>
      <c r="L511" s="93"/>
      <c r="M511" s="94"/>
      <c r="N511" s="95"/>
      <c r="O511" s="93"/>
      <c r="P511" s="95"/>
      <c r="Q511" s="107" t="str">
        <f t="shared" si="71"/>
        <v>0.00</v>
      </c>
      <c r="R511" s="108"/>
      <c r="BD511" s="41"/>
      <c r="BM511" s="32"/>
    </row>
    <row r="512" spans="1:65" ht="15">
      <c r="B512" s="107" t="s">
        <v>1392</v>
      </c>
      <c r="C512" s="108"/>
      <c r="D512" s="102"/>
      <c r="E512" s="103"/>
      <c r="F512" s="102"/>
      <c r="G512" s="103"/>
      <c r="H512" s="93"/>
      <c r="I512" s="95"/>
      <c r="J512" s="93"/>
      <c r="K512" s="95"/>
      <c r="L512" s="93"/>
      <c r="M512" s="94"/>
      <c r="N512" s="95"/>
      <c r="O512" s="93"/>
      <c r="P512" s="95"/>
      <c r="Q512" s="107" t="str">
        <f t="shared" si="71"/>
        <v>0.00</v>
      </c>
      <c r="R512" s="108"/>
      <c r="BD512" s="41"/>
      <c r="BM512" s="32"/>
    </row>
    <row r="513" spans="1:65" ht="15">
      <c r="B513" s="107" t="s">
        <v>759</v>
      </c>
      <c r="C513" s="108"/>
      <c r="D513" s="102"/>
      <c r="E513" s="103"/>
      <c r="F513" s="102"/>
      <c r="G513" s="103"/>
      <c r="H513" s="93"/>
      <c r="I513" s="95"/>
      <c r="J513" s="93"/>
      <c r="K513" s="95"/>
      <c r="L513" s="93"/>
      <c r="M513" s="94"/>
      <c r="N513" s="95"/>
      <c r="O513" s="93"/>
      <c r="P513" s="95"/>
      <c r="Q513" s="107" t="str">
        <f t="shared" si="71"/>
        <v>0.00</v>
      </c>
      <c r="R513" s="108"/>
      <c r="BD513" s="41"/>
      <c r="BM513" s="32"/>
    </row>
    <row r="514" spans="1:65" ht="15">
      <c r="B514" s="107" t="s">
        <v>69</v>
      </c>
      <c r="C514" s="108"/>
      <c r="D514" s="102"/>
      <c r="E514" s="103"/>
      <c r="F514" s="102"/>
      <c r="G514" s="103"/>
      <c r="H514" s="93"/>
      <c r="I514" s="95"/>
      <c r="J514" s="93"/>
      <c r="K514" s="95"/>
      <c r="L514" s="93"/>
      <c r="M514" s="94"/>
      <c r="N514" s="95"/>
      <c r="O514" s="93"/>
      <c r="P514" s="95"/>
      <c r="Q514" s="107" t="str">
        <f t="shared" si="71"/>
        <v>0.00</v>
      </c>
      <c r="R514" s="108"/>
      <c r="BD514" s="41"/>
      <c r="BM514" s="32"/>
    </row>
    <row r="515" spans="1:65" ht="15">
      <c r="B515" s="107" t="s">
        <v>107</v>
      </c>
      <c r="C515" s="108"/>
      <c r="D515" s="102"/>
      <c r="E515" s="103"/>
      <c r="F515" s="102"/>
      <c r="G515" s="103"/>
      <c r="H515" s="93"/>
      <c r="I515" s="95"/>
      <c r="J515" s="93"/>
      <c r="K515" s="95"/>
      <c r="L515" s="93"/>
      <c r="M515" s="94"/>
      <c r="N515" s="95"/>
      <c r="O515" s="93"/>
      <c r="P515" s="95"/>
      <c r="Q515" s="107" t="str">
        <f t="shared" si="71"/>
        <v>0.00</v>
      </c>
      <c r="R515" s="108"/>
      <c r="BD515" s="41"/>
      <c r="BM515" s="32"/>
    </row>
    <row r="516" spans="1:65" ht="15">
      <c r="B516" s="107" t="s">
        <v>128</v>
      </c>
      <c r="C516" s="108"/>
      <c r="D516" s="102"/>
      <c r="E516" s="103"/>
      <c r="F516" s="102"/>
      <c r="G516" s="103"/>
      <c r="H516" s="93"/>
      <c r="I516" s="95"/>
      <c r="J516" s="93"/>
      <c r="K516" s="95"/>
      <c r="L516" s="93"/>
      <c r="M516" s="94"/>
      <c r="N516" s="95"/>
      <c r="O516" s="93"/>
      <c r="P516" s="95"/>
      <c r="Q516" s="107" t="str">
        <f t="shared" si="71"/>
        <v>0.00</v>
      </c>
      <c r="R516" s="108"/>
      <c r="BD516" s="41"/>
      <c r="BM516" s="32"/>
    </row>
    <row r="517" spans="1:65" ht="15">
      <c r="B517" s="107" t="s">
        <v>144</v>
      </c>
      <c r="C517" s="108"/>
      <c r="D517" s="102"/>
      <c r="E517" s="103"/>
      <c r="F517" s="102"/>
      <c r="G517" s="103"/>
      <c r="H517" s="93"/>
      <c r="I517" s="95"/>
      <c r="J517" s="93"/>
      <c r="K517" s="95"/>
      <c r="L517" s="93"/>
      <c r="M517" s="94"/>
      <c r="N517" s="95"/>
      <c r="O517" s="93"/>
      <c r="P517" s="95"/>
      <c r="Q517" s="107" t="str">
        <f t="shared" si="71"/>
        <v>0.00</v>
      </c>
      <c r="R517" s="108"/>
      <c r="BD517" s="41"/>
      <c r="BM517" s="32"/>
    </row>
    <row r="518" spans="1:65" ht="15">
      <c r="B518" s="107" t="s">
        <v>158</v>
      </c>
      <c r="C518" s="108"/>
      <c r="D518" s="102"/>
      <c r="E518" s="103"/>
      <c r="F518" s="102"/>
      <c r="G518" s="103"/>
      <c r="H518" s="93"/>
      <c r="I518" s="95"/>
      <c r="J518" s="93"/>
      <c r="K518" s="95"/>
      <c r="L518" s="93"/>
      <c r="M518" s="94"/>
      <c r="N518" s="95"/>
      <c r="O518" s="93"/>
      <c r="P518" s="95"/>
      <c r="Q518" s="107" t="str">
        <f t="shared" si="71"/>
        <v>0.00</v>
      </c>
      <c r="R518" s="108"/>
      <c r="BD518" s="41"/>
      <c r="BM518" s="32"/>
    </row>
    <row r="519" spans="1:65" ht="15">
      <c r="B519" s="107" t="s">
        <v>168</v>
      </c>
      <c r="C519" s="108"/>
      <c r="D519" s="102"/>
      <c r="E519" s="103"/>
      <c r="F519" s="102"/>
      <c r="G519" s="103"/>
      <c r="H519" s="93"/>
      <c r="I519" s="95"/>
      <c r="J519" s="93"/>
      <c r="K519" s="95"/>
      <c r="L519" s="93"/>
      <c r="M519" s="94"/>
      <c r="N519" s="95"/>
      <c r="O519" s="93"/>
      <c r="P519" s="95"/>
      <c r="Q519" s="107" t="str">
        <f t="shared" si="71"/>
        <v>0.00</v>
      </c>
      <c r="R519" s="108"/>
      <c r="BD519" s="41"/>
      <c r="BM519" s="32"/>
    </row>
    <row r="520" spans="1:65" ht="15">
      <c r="B520" s="107" t="s">
        <v>175</v>
      </c>
      <c r="C520" s="108"/>
      <c r="D520" s="102"/>
      <c r="E520" s="103"/>
      <c r="F520" s="102"/>
      <c r="G520" s="103"/>
      <c r="H520" s="93"/>
      <c r="I520" s="95"/>
      <c r="J520" s="93"/>
      <c r="K520" s="95"/>
      <c r="L520" s="93"/>
      <c r="M520" s="94"/>
      <c r="N520" s="95"/>
      <c r="O520" s="93"/>
      <c r="P520" s="95"/>
      <c r="Q520" s="107" t="str">
        <f t="shared" si="71"/>
        <v>0.00</v>
      </c>
      <c r="R520" s="108"/>
      <c r="BD520" s="41"/>
      <c r="BM520" s="32"/>
    </row>
    <row r="521" spans="1:65" ht="15">
      <c r="A521" s="54" t="s">
        <v>360</v>
      </c>
      <c r="B521" s="185"/>
      <c r="C521" s="185"/>
      <c r="D521" s="127" t="s">
        <v>920</v>
      </c>
      <c r="E521" s="127"/>
      <c r="F521" s="185"/>
      <c r="G521" s="185"/>
      <c r="H521" s="114" t="str">
        <f>TEXT(SUMPRODUCT((H506:H520)*1),"0.00")</f>
        <v>0.00</v>
      </c>
      <c r="I521" s="115"/>
      <c r="J521" s="114" t="str">
        <f>TEXT(SUMPRODUCT((J506:J520)*1),"0.00")</f>
        <v>0.00</v>
      </c>
      <c r="K521" s="115"/>
      <c r="L521" s="114" t="str">
        <f>TEXT(SUMPRODUCT((L506:L520)*1),"0.00")</f>
        <v>0.00</v>
      </c>
      <c r="M521" s="166"/>
      <c r="N521" s="115"/>
      <c r="O521" s="114" t="str">
        <f>TEXT(SUMPRODUCT((O506:O520)*1),"0.00")</f>
        <v>0.00</v>
      </c>
      <c r="P521" s="115"/>
      <c r="Q521" s="114" t="str">
        <f>TEXT(SUMPRODUCT((Q506:Q520)*1),"0.00")</f>
        <v>0.00</v>
      </c>
      <c r="R521" s="115"/>
      <c r="AD521" s="40">
        <f>ROW()</f>
        <v>521</v>
      </c>
      <c r="BB521" s="40" t="s">
        <v>1563</v>
      </c>
      <c r="BC521" s="40" t="s">
        <v>348</v>
      </c>
      <c r="BD521" s="41" t="b">
        <v>1</v>
      </c>
      <c r="BE521" s="40" t="str">
        <f>O389</f>
        <v>0</v>
      </c>
      <c r="BF521" s="40" t="str">
        <f>""&amp;O389</f>
        <v>0</v>
      </c>
      <c r="BG521" s="40" t="s">
        <v>1385</v>
      </c>
      <c r="BH521" s="40" t="b">
        <v>0</v>
      </c>
      <c r="BK521" s="40" t="e">
        <f ca="1">_xlfn.FORMULATEXT(BE521)</f>
        <v>#N/A</v>
      </c>
      <c r="BL521" s="40" t="e">
        <f ca="1">_xlfn.FORMULATEXT(BE521)</f>
        <v>#N/A</v>
      </c>
      <c r="BM521" s="32"/>
    </row>
    <row r="522" spans="1:65" ht="15">
      <c r="AD522" s="40">
        <f>ROW()</f>
        <v>522</v>
      </c>
      <c r="BB522" s="59" t="s">
        <v>1564</v>
      </c>
      <c r="BC522" s="40" t="s">
        <v>458</v>
      </c>
      <c r="BD522" s="41" t="b">
        <v>0</v>
      </c>
      <c r="BE522" s="40" t="s">
        <v>681</v>
      </c>
      <c r="BF522" s="40" t="s">
        <v>681</v>
      </c>
      <c r="BG522" s="40" t="b">
        <v>0</v>
      </c>
      <c r="BH522" s="40" t="b">
        <v>0</v>
      </c>
      <c r="BK522" s="40" t="s">
        <v>460</v>
      </c>
      <c r="BL522" s="40" t="s">
        <v>460</v>
      </c>
    </row>
    <row r="523" spans="1:65" ht="15">
      <c r="B523" s="44" t="s">
        <v>1565</v>
      </c>
      <c r="AD523" s="40">
        <f>ROW()</f>
        <v>523</v>
      </c>
      <c r="BB523" s="40" t="s">
        <v>1566</v>
      </c>
      <c r="BC523" s="40" t="s">
        <v>458</v>
      </c>
      <c r="BD523" s="41" t="b">
        <v>0</v>
      </c>
      <c r="BE523" s="40" t="s">
        <v>920</v>
      </c>
      <c r="BF523" s="40" t="s">
        <v>920</v>
      </c>
      <c r="BG523" s="40" t="b">
        <v>0</v>
      </c>
      <c r="BH523" s="40" t="b">
        <v>0</v>
      </c>
      <c r="BK523" s="40" t="s">
        <v>460</v>
      </c>
      <c r="BL523" s="40" t="s">
        <v>460</v>
      </c>
    </row>
    <row r="524" spans="1:65" ht="15">
      <c r="AD524" s="40">
        <f>ROW()</f>
        <v>524</v>
      </c>
      <c r="BB524" s="40" t="s">
        <v>1567</v>
      </c>
      <c r="BC524" s="40" t="s">
        <v>348</v>
      </c>
      <c r="BD524" s="41" t="b">
        <v>1</v>
      </c>
      <c r="BE524" s="42" t="str">
        <f t="shared" ref="BE524:BE535" si="72">J150</f>
        <v>3131837.00</v>
      </c>
      <c r="BF524" s="40" t="str">
        <f t="shared" ref="BF524:BF535" si="73">""&amp;J150</f>
        <v>3131837.00</v>
      </c>
      <c r="BG524" s="40" t="b">
        <v>0</v>
      </c>
      <c r="BH524" s="40" t="b">
        <v>0</v>
      </c>
      <c r="BK524" s="40" t="e">
        <f t="shared" ref="BK524:BK537" ca="1" si="74">_xlfn.FORMULATEXT(BE524)</f>
        <v>#N/A</v>
      </c>
      <c r="BL524" s="40" t="e">
        <f t="shared" ref="BL524:BL537" ca="1" si="75">_xlfn.FORMULATEXT(BE524)</f>
        <v>#N/A</v>
      </c>
    </row>
    <row r="525" spans="1:65" ht="15">
      <c r="B525" s="54" t="s">
        <v>1335</v>
      </c>
      <c r="AA525" s="77">
        <v>1</v>
      </c>
      <c r="AB525" s="40">
        <f>IF(AC525="Y",1,2)</f>
        <v>1</v>
      </c>
      <c r="AC525" s="40" t="s">
        <v>539</v>
      </c>
      <c r="AD525" s="40">
        <f>ROW()</f>
        <v>525</v>
      </c>
      <c r="BB525" s="40" t="s">
        <v>1569</v>
      </c>
      <c r="BC525" s="40" t="s">
        <v>348</v>
      </c>
      <c r="BD525" s="41" t="b">
        <v>1</v>
      </c>
      <c r="BE525" s="42" t="str">
        <f t="shared" si="72"/>
        <v>3820.00</v>
      </c>
      <c r="BF525" s="40" t="str">
        <f t="shared" si="73"/>
        <v>3820.00</v>
      </c>
      <c r="BG525" s="40" t="b">
        <v>0</v>
      </c>
      <c r="BH525" s="40" t="b">
        <v>0</v>
      </c>
      <c r="BK525" s="40" t="e">
        <f t="shared" ca="1" si="74"/>
        <v>#N/A</v>
      </c>
      <c r="BL525" s="40" t="e">
        <f t="shared" ca="1" si="75"/>
        <v>#N/A</v>
      </c>
    </row>
    <row r="526" spans="1:65" ht="15" hidden="1">
      <c r="A526" s="54" t="s">
        <v>360</v>
      </c>
      <c r="AD526" s="40">
        <f>ROW()</f>
        <v>526</v>
      </c>
      <c r="BB526" s="40" t="s">
        <v>1571</v>
      </c>
      <c r="BC526" s="40" t="s">
        <v>348</v>
      </c>
      <c r="BD526" s="41" t="b">
        <v>1</v>
      </c>
      <c r="BE526" s="42" t="str">
        <f t="shared" si="72"/>
        <v>0.00</v>
      </c>
      <c r="BF526" s="40" t="str">
        <f t="shared" si="73"/>
        <v>0.00</v>
      </c>
      <c r="BG526" s="40" t="b">
        <v>0</v>
      </c>
      <c r="BH526" s="40" t="b">
        <v>0</v>
      </c>
      <c r="BK526" s="40" t="e">
        <f t="shared" ca="1" si="74"/>
        <v>#N/A</v>
      </c>
      <c r="BL526" s="40" t="e">
        <f t="shared" ca="1" si="75"/>
        <v>#N/A</v>
      </c>
    </row>
    <row r="527" spans="1:65" ht="15" hidden="1">
      <c r="A527" s="54" t="s">
        <v>360</v>
      </c>
      <c r="B527" s="72" t="s">
        <v>1572</v>
      </c>
      <c r="AD527" s="40">
        <f>ROW()</f>
        <v>527</v>
      </c>
      <c r="BB527" s="40" t="s">
        <v>1573</v>
      </c>
      <c r="BC527" s="40" t="s">
        <v>348</v>
      </c>
      <c r="BD527" s="41" t="b">
        <v>1</v>
      </c>
      <c r="BE527" s="42" t="str">
        <f t="shared" si="72"/>
        <v>0.00</v>
      </c>
      <c r="BF527" s="40" t="str">
        <f t="shared" si="73"/>
        <v>0.00</v>
      </c>
      <c r="BG527" s="40" t="b">
        <v>0</v>
      </c>
      <c r="BH527" s="40" t="b">
        <v>0</v>
      </c>
      <c r="BK527" s="40" t="e">
        <f t="shared" ca="1" si="74"/>
        <v>#N/A</v>
      </c>
      <c r="BL527" s="40" t="e">
        <f t="shared" ca="1" si="75"/>
        <v>#N/A</v>
      </c>
    </row>
    <row r="528" spans="1:65" ht="15" hidden="1">
      <c r="A528" s="54" t="s">
        <v>360</v>
      </c>
      <c r="B528" s="159"/>
      <c r="C528" s="160"/>
      <c r="D528" s="160"/>
      <c r="E528" s="160"/>
      <c r="F528" s="160"/>
      <c r="G528" s="160"/>
      <c r="H528" s="160"/>
      <c r="I528" s="160"/>
      <c r="J528" s="161"/>
      <c r="AD528" s="40">
        <f>ROW()</f>
        <v>528</v>
      </c>
      <c r="BB528" s="40" t="s">
        <v>1574</v>
      </c>
      <c r="BC528" s="40" t="s">
        <v>348</v>
      </c>
      <c r="BD528" s="41" t="b">
        <v>1</v>
      </c>
      <c r="BE528" s="42" t="str">
        <f t="shared" si="72"/>
        <v>0.00</v>
      </c>
      <c r="BF528" s="40" t="str">
        <f t="shared" si="73"/>
        <v>0.00</v>
      </c>
      <c r="BG528" s="40" t="b">
        <v>0</v>
      </c>
      <c r="BH528" s="40" t="b">
        <v>0</v>
      </c>
      <c r="BK528" s="40" t="e">
        <f t="shared" ca="1" si="74"/>
        <v>#N/A</v>
      </c>
      <c r="BL528" s="40" t="e">
        <f t="shared" ca="1" si="75"/>
        <v>#N/A</v>
      </c>
    </row>
    <row r="529" spans="2:64" ht="15">
      <c r="AD529" s="40">
        <f>ROW()</f>
        <v>529</v>
      </c>
      <c r="BB529" s="40" t="s">
        <v>1575</v>
      </c>
      <c r="BC529" s="40" t="s">
        <v>348</v>
      </c>
      <c r="BD529" s="41" t="b">
        <v>1</v>
      </c>
      <c r="BE529" s="42" t="str">
        <f t="shared" si="72"/>
        <v>0.00</v>
      </c>
      <c r="BF529" s="40" t="str">
        <f t="shared" si="73"/>
        <v>0.00</v>
      </c>
      <c r="BG529" s="40" t="b">
        <v>0</v>
      </c>
      <c r="BH529" s="40" t="b">
        <v>0</v>
      </c>
      <c r="BK529" s="40" t="e">
        <f t="shared" ca="1" si="74"/>
        <v>#N/A</v>
      </c>
      <c r="BL529" s="40" t="e">
        <f t="shared" ca="1" si="75"/>
        <v>#N/A</v>
      </c>
    </row>
    <row r="530" spans="2:64" ht="15">
      <c r="B530" s="44" t="s">
        <v>1576</v>
      </c>
      <c r="AD530" s="40">
        <f>ROW()</f>
        <v>530</v>
      </c>
      <c r="BB530" s="40" t="s">
        <v>1577</v>
      </c>
      <c r="BC530" s="40" t="s">
        <v>348</v>
      </c>
      <c r="BD530" s="41" t="b">
        <v>1</v>
      </c>
      <c r="BE530" s="42" t="str">
        <f t="shared" si="72"/>
        <v>0.00</v>
      </c>
      <c r="BF530" s="40" t="str">
        <f t="shared" si="73"/>
        <v>0.00</v>
      </c>
      <c r="BG530" s="40" t="b">
        <v>0</v>
      </c>
      <c r="BH530" s="40" t="b">
        <v>0</v>
      </c>
      <c r="BK530" s="40" t="e">
        <f t="shared" ca="1" si="74"/>
        <v>#N/A</v>
      </c>
      <c r="BL530" s="40" t="e">
        <f t="shared" ca="1" si="75"/>
        <v>#N/A</v>
      </c>
    </row>
    <row r="531" spans="2:64" ht="15">
      <c r="AD531" s="40">
        <f>ROW()</f>
        <v>531</v>
      </c>
      <c r="BB531" s="40" t="s">
        <v>1578</v>
      </c>
      <c r="BC531" s="40" t="s">
        <v>348</v>
      </c>
      <c r="BD531" s="41" t="b">
        <v>1</v>
      </c>
      <c r="BE531" s="42" t="str">
        <f t="shared" si="72"/>
        <v>0.00</v>
      </c>
      <c r="BF531" s="40" t="str">
        <f t="shared" si="73"/>
        <v>0.00</v>
      </c>
      <c r="BG531" s="40" t="b">
        <v>0</v>
      </c>
      <c r="BH531" s="40" t="b">
        <v>0</v>
      </c>
      <c r="BK531" s="40" t="e">
        <f t="shared" ca="1" si="74"/>
        <v>#N/A</v>
      </c>
      <c r="BL531" s="40" t="e">
        <f t="shared" ca="1" si="75"/>
        <v>#N/A</v>
      </c>
    </row>
    <row r="532" spans="2:64" ht="15">
      <c r="B532" s="54" t="s">
        <v>1339</v>
      </c>
      <c r="L532" s="54"/>
      <c r="AA532" s="73">
        <v>2</v>
      </c>
      <c r="AD532" s="40">
        <f>ROW()</f>
        <v>532</v>
      </c>
      <c r="BB532" s="40" t="s">
        <v>1579</v>
      </c>
      <c r="BC532" s="40" t="s">
        <v>348</v>
      </c>
      <c r="BD532" s="41" t="b">
        <v>1</v>
      </c>
      <c r="BE532" s="42" t="str">
        <f t="shared" si="72"/>
        <v>0.00</v>
      </c>
      <c r="BF532" s="40" t="str">
        <f t="shared" si="73"/>
        <v>0.00</v>
      </c>
      <c r="BG532" s="40" t="b">
        <v>0</v>
      </c>
      <c r="BH532" s="40" t="b">
        <v>0</v>
      </c>
      <c r="BK532" s="40" t="e">
        <f t="shared" ca="1" si="74"/>
        <v>#N/A</v>
      </c>
      <c r="BL532" s="40" t="e">
        <f t="shared" ca="1" si="75"/>
        <v>#N/A</v>
      </c>
    </row>
    <row r="533" spans="2:64" ht="15">
      <c r="AD533" s="40">
        <f>ROW()</f>
        <v>533</v>
      </c>
      <c r="BB533" s="40" t="s">
        <v>1580</v>
      </c>
      <c r="BC533" s="40" t="s">
        <v>348</v>
      </c>
      <c r="BD533" s="41" t="b">
        <v>1</v>
      </c>
      <c r="BE533" s="42" t="str">
        <f t="shared" si="72"/>
        <v>0.00</v>
      </c>
      <c r="BF533" s="40" t="str">
        <f t="shared" si="73"/>
        <v>0.00</v>
      </c>
      <c r="BG533" s="40" t="b">
        <v>0</v>
      </c>
      <c r="BH533" s="40" t="b">
        <v>0</v>
      </c>
      <c r="BK533" s="40" t="e">
        <f t="shared" ca="1" si="74"/>
        <v>#N/A</v>
      </c>
      <c r="BL533" s="40" t="e">
        <f t="shared" ca="1" si="75"/>
        <v>#N/A</v>
      </c>
    </row>
    <row r="534" spans="2:64" ht="15">
      <c r="B534" s="54" t="s">
        <v>1581</v>
      </c>
      <c r="N534" s="93"/>
      <c r="O534" s="94"/>
      <c r="P534" s="95"/>
      <c r="AD534" s="40">
        <f>ROW()</f>
        <v>534</v>
      </c>
      <c r="BB534" s="40" t="s">
        <v>1582</v>
      </c>
      <c r="BC534" s="40" t="s">
        <v>348</v>
      </c>
      <c r="BD534" s="41" t="b">
        <v>1</v>
      </c>
      <c r="BE534" s="42" t="str">
        <f t="shared" si="72"/>
        <v>0.00</v>
      </c>
      <c r="BF534" s="40" t="str">
        <f t="shared" si="73"/>
        <v>0.00</v>
      </c>
      <c r="BG534" s="40" t="b">
        <v>0</v>
      </c>
      <c r="BH534" s="40" t="b">
        <v>0</v>
      </c>
      <c r="BK534" s="40" t="e">
        <f t="shared" ca="1" si="74"/>
        <v>#N/A</v>
      </c>
      <c r="BL534" s="40" t="e">
        <f t="shared" ca="1" si="75"/>
        <v>#N/A</v>
      </c>
    </row>
    <row r="535" spans="2:64" ht="14.45" customHeight="1">
      <c r="AD535" s="40">
        <f>ROW()</f>
        <v>535</v>
      </c>
      <c r="BB535" s="40" t="s">
        <v>1583</v>
      </c>
      <c r="BC535" s="40" t="s">
        <v>348</v>
      </c>
      <c r="BD535" s="41" t="b">
        <v>1</v>
      </c>
      <c r="BE535" s="42" t="str">
        <f t="shared" si="72"/>
        <v>3820.00</v>
      </c>
      <c r="BF535" s="40" t="str">
        <f t="shared" si="73"/>
        <v>3820.00</v>
      </c>
      <c r="BG535" s="40" t="b">
        <v>0</v>
      </c>
      <c r="BH535" s="40" t="b">
        <v>0</v>
      </c>
      <c r="BK535" s="40" t="e">
        <f t="shared" ca="1" si="74"/>
        <v>#N/A</v>
      </c>
      <c r="BL535" s="40" t="e">
        <f t="shared" ca="1" si="75"/>
        <v>#N/A</v>
      </c>
    </row>
    <row r="536" spans="2:64" ht="44.1" customHeight="1">
      <c r="B536" s="124" t="s">
        <v>1584</v>
      </c>
      <c r="C536" s="124"/>
      <c r="D536" s="124"/>
      <c r="E536" s="124" t="s">
        <v>1585</v>
      </c>
      <c r="F536" s="124"/>
      <c r="G536" s="124"/>
      <c r="H536" s="124" t="s">
        <v>1586</v>
      </c>
      <c r="I536" s="124"/>
      <c r="J536" s="124"/>
      <c r="K536" s="124" t="s">
        <v>1587</v>
      </c>
      <c r="L536" s="124"/>
      <c r="M536" s="124"/>
      <c r="N536" s="124" t="s">
        <v>1588</v>
      </c>
      <c r="O536" s="124"/>
      <c r="P536" s="124"/>
      <c r="Q536" s="124" t="s">
        <v>1589</v>
      </c>
      <c r="R536" s="124"/>
      <c r="S536" s="124"/>
      <c r="AD536" s="40">
        <f>ROW()</f>
        <v>536</v>
      </c>
      <c r="BB536" s="40" t="s">
        <v>1590</v>
      </c>
      <c r="BC536" s="40" t="s">
        <v>348</v>
      </c>
      <c r="BD536" s="41" t="b">
        <v>1</v>
      </c>
      <c r="BE536" s="42" t="str">
        <f>J163</f>
        <v>3820.00</v>
      </c>
      <c r="BF536" s="40" t="str">
        <f>""&amp;J163</f>
        <v>3820.00</v>
      </c>
      <c r="BG536" s="40" t="b">
        <v>0</v>
      </c>
      <c r="BH536" s="40" t="b">
        <v>0</v>
      </c>
      <c r="BK536" s="40" t="e">
        <f t="shared" ca="1" si="74"/>
        <v>#N/A</v>
      </c>
      <c r="BL536" s="40" t="e">
        <f t="shared" ca="1" si="75"/>
        <v>#N/A</v>
      </c>
    </row>
    <row r="537" spans="2:64" ht="15">
      <c r="B537" s="102"/>
      <c r="C537" s="113"/>
      <c r="D537" s="103"/>
      <c r="E537" s="102"/>
      <c r="F537" s="113"/>
      <c r="G537" s="103"/>
      <c r="H537" s="102"/>
      <c r="I537" s="113"/>
      <c r="J537" s="103"/>
      <c r="K537" s="102"/>
      <c r="L537" s="113"/>
      <c r="M537" s="103"/>
      <c r="N537" s="102"/>
      <c r="O537" s="113"/>
      <c r="P537" s="103"/>
      <c r="Q537" s="102"/>
      <c r="R537" s="113"/>
      <c r="S537" s="103"/>
      <c r="AD537" s="40">
        <f>ROW()</f>
        <v>537</v>
      </c>
      <c r="BB537" s="40" t="s">
        <v>1592</v>
      </c>
      <c r="BC537" s="40" t="s">
        <v>348</v>
      </c>
      <c r="BD537" s="41" t="b">
        <v>1</v>
      </c>
      <c r="BE537" s="42" t="str">
        <f>J164</f>
        <v>0.00</v>
      </c>
      <c r="BF537" s="40" t="str">
        <f>""&amp;J164</f>
        <v>0.00</v>
      </c>
      <c r="BG537" s="40" t="b">
        <v>0</v>
      </c>
      <c r="BH537" s="40" t="b">
        <v>0</v>
      </c>
      <c r="BK537" s="40" t="e">
        <f t="shared" ca="1" si="74"/>
        <v>#N/A</v>
      </c>
      <c r="BL537" s="40" t="e">
        <f t="shared" ca="1" si="75"/>
        <v>#N/A</v>
      </c>
    </row>
    <row r="538" spans="2:64" ht="15">
      <c r="B538" s="102"/>
      <c r="C538" s="113"/>
      <c r="D538" s="103"/>
      <c r="E538" s="102"/>
      <c r="F538" s="113"/>
      <c r="G538" s="103"/>
      <c r="H538" s="102"/>
      <c r="I538" s="113"/>
      <c r="J538" s="103"/>
      <c r="K538" s="102"/>
      <c r="L538" s="113"/>
      <c r="M538" s="103"/>
      <c r="N538" s="102"/>
      <c r="O538" s="113"/>
      <c r="P538" s="103"/>
      <c r="Q538" s="102"/>
      <c r="R538" s="113"/>
      <c r="S538" s="103"/>
      <c r="BD538" s="41"/>
      <c r="BE538" s="42"/>
    </row>
    <row r="539" spans="2:64" ht="15">
      <c r="B539" s="102"/>
      <c r="C539" s="113"/>
      <c r="D539" s="103"/>
      <c r="E539" s="102"/>
      <c r="F539" s="113"/>
      <c r="G539" s="103"/>
      <c r="H539" s="102"/>
      <c r="I539" s="113"/>
      <c r="J539" s="103"/>
      <c r="K539" s="102"/>
      <c r="L539" s="113"/>
      <c r="M539" s="103"/>
      <c r="N539" s="102"/>
      <c r="O539" s="113"/>
      <c r="P539" s="103"/>
      <c r="Q539" s="102"/>
      <c r="R539" s="113"/>
      <c r="S539" s="103"/>
      <c r="BD539" s="41"/>
      <c r="BE539" s="42"/>
    </row>
    <row r="540" spans="2:64" ht="15">
      <c r="B540" s="102"/>
      <c r="C540" s="113"/>
      <c r="D540" s="103"/>
      <c r="E540" s="102"/>
      <c r="F540" s="113"/>
      <c r="G540" s="103"/>
      <c r="H540" s="102"/>
      <c r="I540" s="113"/>
      <c r="J540" s="103"/>
      <c r="K540" s="102"/>
      <c r="L540" s="113"/>
      <c r="M540" s="103"/>
      <c r="N540" s="102"/>
      <c r="O540" s="113"/>
      <c r="P540" s="103"/>
      <c r="Q540" s="102"/>
      <c r="R540" s="113"/>
      <c r="S540" s="103"/>
      <c r="BD540" s="41"/>
      <c r="BE540" s="42"/>
    </row>
    <row r="541" spans="2:64" ht="15">
      <c r="B541" s="102"/>
      <c r="C541" s="113"/>
      <c r="D541" s="103"/>
      <c r="E541" s="102"/>
      <c r="F541" s="113"/>
      <c r="G541" s="103"/>
      <c r="H541" s="102"/>
      <c r="I541" s="113"/>
      <c r="J541" s="103"/>
      <c r="K541" s="102"/>
      <c r="L541" s="113"/>
      <c r="M541" s="103"/>
      <c r="N541" s="102"/>
      <c r="O541" s="113"/>
      <c r="P541" s="103"/>
      <c r="Q541" s="102"/>
      <c r="R541" s="113"/>
      <c r="S541" s="103"/>
      <c r="BD541" s="41"/>
      <c r="BE541" s="42"/>
    </row>
    <row r="542" spans="2:64" ht="15">
      <c r="B542" s="102"/>
      <c r="C542" s="113"/>
      <c r="D542" s="103"/>
      <c r="E542" s="102"/>
      <c r="F542" s="113"/>
      <c r="G542" s="103"/>
      <c r="H542" s="102"/>
      <c r="I542" s="113"/>
      <c r="J542" s="103"/>
      <c r="K542" s="102"/>
      <c r="L542" s="113"/>
      <c r="M542" s="103"/>
      <c r="N542" s="102"/>
      <c r="O542" s="113"/>
      <c r="P542" s="103"/>
      <c r="Q542" s="102"/>
      <c r="R542" s="113"/>
      <c r="S542" s="103"/>
      <c r="BD542" s="41"/>
      <c r="BE542" s="42"/>
    </row>
    <row r="543" spans="2:64" ht="15">
      <c r="B543" s="102"/>
      <c r="C543" s="113"/>
      <c r="D543" s="103"/>
      <c r="E543" s="102"/>
      <c r="F543" s="113"/>
      <c r="G543" s="103"/>
      <c r="H543" s="102"/>
      <c r="I543" s="113"/>
      <c r="J543" s="103"/>
      <c r="K543" s="102"/>
      <c r="L543" s="113"/>
      <c r="M543" s="103"/>
      <c r="N543" s="102"/>
      <c r="O543" s="113"/>
      <c r="P543" s="103"/>
      <c r="Q543" s="102"/>
      <c r="R543" s="113"/>
      <c r="S543" s="103"/>
      <c r="BD543" s="41"/>
      <c r="BE543" s="42"/>
    </row>
    <row r="544" spans="2:64" ht="15">
      <c r="B544" s="102"/>
      <c r="C544" s="113"/>
      <c r="D544" s="103"/>
      <c r="E544" s="102"/>
      <c r="F544" s="113"/>
      <c r="G544" s="103"/>
      <c r="H544" s="102"/>
      <c r="I544" s="113"/>
      <c r="J544" s="103"/>
      <c r="K544" s="102"/>
      <c r="L544" s="113"/>
      <c r="M544" s="103"/>
      <c r="N544" s="102"/>
      <c r="O544" s="113"/>
      <c r="P544" s="103"/>
      <c r="Q544" s="102"/>
      <c r="R544" s="113"/>
      <c r="S544" s="103"/>
      <c r="BD544" s="41"/>
      <c r="BE544" s="42"/>
    </row>
    <row r="545" spans="2:64" ht="15">
      <c r="B545" s="102"/>
      <c r="C545" s="113"/>
      <c r="D545" s="103"/>
      <c r="E545" s="102"/>
      <c r="F545" s="113"/>
      <c r="G545" s="103"/>
      <c r="H545" s="102"/>
      <c r="I545" s="113"/>
      <c r="J545" s="103"/>
      <c r="K545" s="102"/>
      <c r="L545" s="113"/>
      <c r="M545" s="103"/>
      <c r="N545" s="102"/>
      <c r="O545" s="113"/>
      <c r="P545" s="103"/>
      <c r="Q545" s="102"/>
      <c r="R545" s="113"/>
      <c r="S545" s="103"/>
      <c r="BD545" s="41"/>
      <c r="BE545" s="42"/>
    </row>
    <row r="546" spans="2:64" ht="15">
      <c r="B546" s="102"/>
      <c r="C546" s="113"/>
      <c r="D546" s="103"/>
      <c r="E546" s="102"/>
      <c r="F546" s="113"/>
      <c r="G546" s="103"/>
      <c r="H546" s="102"/>
      <c r="I546" s="113"/>
      <c r="J546" s="103"/>
      <c r="K546" s="102"/>
      <c r="L546" s="113"/>
      <c r="M546" s="103"/>
      <c r="N546" s="102"/>
      <c r="O546" s="113"/>
      <c r="P546" s="103"/>
      <c r="Q546" s="102"/>
      <c r="R546" s="113"/>
      <c r="S546" s="103"/>
      <c r="BD546" s="41"/>
      <c r="BE546" s="42"/>
    </row>
    <row r="547" spans="2:64" ht="15">
      <c r="B547" s="102"/>
      <c r="C547" s="113"/>
      <c r="D547" s="103"/>
      <c r="E547" s="102"/>
      <c r="F547" s="113"/>
      <c r="G547" s="103"/>
      <c r="H547" s="102"/>
      <c r="I547" s="113"/>
      <c r="J547" s="103"/>
      <c r="K547" s="102"/>
      <c r="L547" s="113"/>
      <c r="M547" s="103"/>
      <c r="N547" s="102"/>
      <c r="O547" s="113"/>
      <c r="P547" s="103"/>
      <c r="Q547" s="102"/>
      <c r="R547" s="113"/>
      <c r="S547" s="103"/>
      <c r="BD547" s="41"/>
      <c r="BE547" s="42"/>
    </row>
    <row r="548" spans="2:64" ht="15">
      <c r="B548" s="102"/>
      <c r="C548" s="113"/>
      <c r="D548" s="103"/>
      <c r="E548" s="102"/>
      <c r="F548" s="113"/>
      <c r="G548" s="103"/>
      <c r="H548" s="102"/>
      <c r="I548" s="113"/>
      <c r="J548" s="103"/>
      <c r="K548" s="102"/>
      <c r="L548" s="113"/>
      <c r="M548" s="103"/>
      <c r="N548" s="102"/>
      <c r="O548" s="113"/>
      <c r="P548" s="103"/>
      <c r="Q548" s="102"/>
      <c r="R548" s="113"/>
      <c r="S548" s="103"/>
      <c r="BD548" s="41"/>
      <c r="BE548" s="42"/>
    </row>
    <row r="549" spans="2:64" ht="15">
      <c r="B549" s="102"/>
      <c r="C549" s="113"/>
      <c r="D549" s="103"/>
      <c r="E549" s="102"/>
      <c r="F549" s="113"/>
      <c r="G549" s="103"/>
      <c r="H549" s="102"/>
      <c r="I549" s="113"/>
      <c r="J549" s="103"/>
      <c r="K549" s="102"/>
      <c r="L549" s="113"/>
      <c r="M549" s="103"/>
      <c r="N549" s="102"/>
      <c r="O549" s="113"/>
      <c r="P549" s="103"/>
      <c r="Q549" s="102"/>
      <c r="R549" s="113"/>
      <c r="S549" s="103"/>
      <c r="BD549" s="41"/>
      <c r="BE549" s="42"/>
    </row>
    <row r="550" spans="2:64" ht="15">
      <c r="B550" s="102"/>
      <c r="C550" s="113"/>
      <c r="D550" s="103"/>
      <c r="E550" s="102"/>
      <c r="F550" s="113"/>
      <c r="G550" s="103"/>
      <c r="H550" s="102"/>
      <c r="I550" s="113"/>
      <c r="J550" s="103"/>
      <c r="K550" s="102"/>
      <c r="L550" s="113"/>
      <c r="M550" s="103"/>
      <c r="N550" s="102"/>
      <c r="O550" s="113"/>
      <c r="P550" s="103"/>
      <c r="Q550" s="102"/>
      <c r="R550" s="113"/>
      <c r="S550" s="103"/>
      <c r="BD550" s="41"/>
      <c r="BE550" s="42"/>
    </row>
    <row r="551" spans="2:64" ht="15">
      <c r="B551" s="102"/>
      <c r="C551" s="113"/>
      <c r="D551" s="103"/>
      <c r="E551" s="102"/>
      <c r="F551" s="113"/>
      <c r="G551" s="103"/>
      <c r="H551" s="102"/>
      <c r="I551" s="113"/>
      <c r="J551" s="103"/>
      <c r="K551" s="102"/>
      <c r="L551" s="113"/>
      <c r="M551" s="103"/>
      <c r="N551" s="102"/>
      <c r="O551" s="113"/>
      <c r="P551" s="103"/>
      <c r="Q551" s="102"/>
      <c r="R551" s="113"/>
      <c r="S551" s="103"/>
      <c r="BD551" s="41"/>
      <c r="BE551" s="42"/>
    </row>
    <row r="552" spans="2:64" ht="15">
      <c r="AD552" s="40">
        <f>ROW()</f>
        <v>552</v>
      </c>
      <c r="BB552" s="40" t="s">
        <v>1593</v>
      </c>
      <c r="BC552" s="40" t="s">
        <v>348</v>
      </c>
      <c r="BD552" s="41" t="b">
        <v>1</v>
      </c>
      <c r="BE552" s="42" t="str">
        <f>J165</f>
        <v>0.00</v>
      </c>
      <c r="BF552" s="40" t="str">
        <f>""&amp;J165</f>
        <v>0.00</v>
      </c>
      <c r="BG552" s="40" t="b">
        <v>0</v>
      </c>
      <c r="BH552" s="40" t="b">
        <v>0</v>
      </c>
      <c r="BK552" s="40" t="e">
        <f ca="1">_xlfn.FORMULATEXT(BE552)</f>
        <v>#N/A</v>
      </c>
      <c r="BL552" s="40" t="e">
        <f ca="1">_xlfn.FORMULATEXT(BE552)</f>
        <v>#N/A</v>
      </c>
    </row>
    <row r="553" spans="2:64" ht="15">
      <c r="B553" s="54" t="s">
        <v>1343</v>
      </c>
      <c r="AA553" s="73">
        <v>2</v>
      </c>
      <c r="AD553" s="40">
        <f>ROW()</f>
        <v>553</v>
      </c>
      <c r="BB553" s="40" t="s">
        <v>1594</v>
      </c>
      <c r="BC553" s="40" t="s">
        <v>348</v>
      </c>
      <c r="BD553" s="41" t="b">
        <v>1</v>
      </c>
      <c r="BE553" s="42" t="str">
        <f>J166</f>
        <v>0.00</v>
      </c>
      <c r="BF553" s="40" t="str">
        <f>""&amp;J166</f>
        <v>0.00</v>
      </c>
      <c r="BG553" s="40" t="b">
        <v>0</v>
      </c>
      <c r="BH553" s="40" t="b">
        <v>0</v>
      </c>
      <c r="BK553" s="40" t="e">
        <f ca="1">_xlfn.FORMULATEXT(BE553)</f>
        <v>#N/A</v>
      </c>
      <c r="BL553" s="40" t="e">
        <f ca="1">_xlfn.FORMULATEXT(BE553)</f>
        <v>#N/A</v>
      </c>
    </row>
    <row r="554" spans="2:64" ht="15">
      <c r="AD554" s="40">
        <f>ROW()</f>
        <v>554</v>
      </c>
      <c r="BB554" s="40" t="s">
        <v>1595</v>
      </c>
      <c r="BC554" s="40" t="s">
        <v>348</v>
      </c>
      <c r="BD554" s="41" t="b">
        <v>1</v>
      </c>
      <c r="BE554" s="42" t="str">
        <f>J167</f>
        <v>3820.00</v>
      </c>
      <c r="BF554" s="40" t="str">
        <f>""&amp;J167</f>
        <v>3820.00</v>
      </c>
      <c r="BG554" s="40" t="b">
        <v>0</v>
      </c>
      <c r="BH554" s="40" t="b">
        <v>0</v>
      </c>
      <c r="BK554" s="40" t="e">
        <f ca="1">_xlfn.FORMULATEXT(BE554)</f>
        <v>#N/A</v>
      </c>
      <c r="BL554" s="40" t="e">
        <f ca="1">_xlfn.FORMULATEXT(BE554)</f>
        <v>#N/A</v>
      </c>
    </row>
    <row r="555" spans="2:64" ht="15" customHeight="1">
      <c r="B555" s="54" t="s">
        <v>1596</v>
      </c>
      <c r="N555" s="93"/>
      <c r="O555" s="94"/>
      <c r="P555" s="95"/>
      <c r="AD555" s="40">
        <f>ROW()</f>
        <v>555</v>
      </c>
      <c r="BB555" s="59" t="s">
        <v>1597</v>
      </c>
      <c r="BC555" s="40" t="s">
        <v>348</v>
      </c>
      <c r="BD555" s="41" t="b">
        <v>1</v>
      </c>
      <c r="BE555" s="42" t="str">
        <f>J169</f>
        <v>3131837.00</v>
      </c>
      <c r="BF555" s="40" t="str">
        <f>""&amp;J169</f>
        <v>3131837.00</v>
      </c>
      <c r="BG555" s="40" t="b">
        <v>0</v>
      </c>
      <c r="BH555" s="40" t="b">
        <v>0</v>
      </c>
      <c r="BK555" s="40" t="e">
        <f ca="1">_xlfn.FORMULATEXT(BE555)</f>
        <v>#N/A</v>
      </c>
      <c r="BL555" s="40" t="e">
        <f ca="1">_xlfn.FORMULATEXT(BE555)</f>
        <v>#N/A</v>
      </c>
    </row>
    <row r="556" spans="2:64" ht="14.1" customHeight="1">
      <c r="AD556" s="40">
        <f>ROW()</f>
        <v>556</v>
      </c>
      <c r="BB556" s="59" t="s">
        <v>1598</v>
      </c>
      <c r="BC556" s="40" t="s">
        <v>458</v>
      </c>
      <c r="BD556" s="41" t="b">
        <v>0</v>
      </c>
      <c r="BE556" s="40" t="s">
        <v>681</v>
      </c>
      <c r="BF556" s="40" t="s">
        <v>681</v>
      </c>
      <c r="BG556" s="40" t="b">
        <v>0</v>
      </c>
      <c r="BH556" s="40" t="b">
        <v>0</v>
      </c>
      <c r="BK556" s="40" t="s">
        <v>460</v>
      </c>
      <c r="BL556" s="40" t="s">
        <v>460</v>
      </c>
    </row>
    <row r="557" spans="2:64" ht="43.5" customHeight="1">
      <c r="B557" s="124" t="s">
        <v>1584</v>
      </c>
      <c r="C557" s="124"/>
      <c r="D557" s="124"/>
      <c r="E557" s="124" t="s">
        <v>1585</v>
      </c>
      <c r="F557" s="124"/>
      <c r="G557" s="124"/>
      <c r="H557" s="124" t="s">
        <v>1586</v>
      </c>
      <c r="I557" s="124"/>
      <c r="J557" s="124"/>
      <c r="K557" s="124" t="s">
        <v>1599</v>
      </c>
      <c r="L557" s="124"/>
      <c r="M557" s="124"/>
      <c r="N557" s="124" t="s">
        <v>1600</v>
      </c>
      <c r="O557" s="124"/>
      <c r="P557" s="124"/>
      <c r="Q557" s="124" t="s">
        <v>1601</v>
      </c>
      <c r="R557" s="124"/>
      <c r="S557" s="124"/>
      <c r="AD557" s="40">
        <f>ROW()</f>
        <v>557</v>
      </c>
      <c r="BB557" s="40" t="s">
        <v>1602</v>
      </c>
      <c r="BC557" s="40" t="s">
        <v>458</v>
      </c>
      <c r="BD557" s="41" t="b">
        <v>0</v>
      </c>
      <c r="BE557" s="40" t="s">
        <v>916</v>
      </c>
      <c r="BF557" s="40" t="s">
        <v>916</v>
      </c>
      <c r="BG557" s="40" t="b">
        <v>0</v>
      </c>
      <c r="BH557" s="40" t="b">
        <v>0</v>
      </c>
      <c r="BK557" s="40" t="s">
        <v>460</v>
      </c>
      <c r="BL557" s="40" t="s">
        <v>460</v>
      </c>
    </row>
    <row r="558" spans="2:64" ht="15">
      <c r="B558" s="102"/>
      <c r="C558" s="113"/>
      <c r="D558" s="103"/>
      <c r="E558" s="102"/>
      <c r="F558" s="113"/>
      <c r="G558" s="103"/>
      <c r="H558" s="102"/>
      <c r="I558" s="113"/>
      <c r="J558" s="103"/>
      <c r="K558" s="102"/>
      <c r="L558" s="113"/>
      <c r="M558" s="103"/>
      <c r="N558" s="102"/>
      <c r="O558" s="113"/>
      <c r="P558" s="103"/>
      <c r="Q558" s="93"/>
      <c r="R558" s="94"/>
      <c r="S558" s="95"/>
      <c r="AD558" s="40">
        <f>ROW()</f>
        <v>558</v>
      </c>
      <c r="BB558" s="40" t="s">
        <v>1604</v>
      </c>
      <c r="BC558" s="40" t="s">
        <v>348</v>
      </c>
      <c r="BD558" s="41" t="b">
        <v>1</v>
      </c>
      <c r="BE558" s="42" t="str">
        <f>L150</f>
        <v>31318370</v>
      </c>
      <c r="BF558" s="40" t="str">
        <f>""&amp;L150</f>
        <v>31318370</v>
      </c>
      <c r="BG558" s="40" t="b">
        <v>1</v>
      </c>
      <c r="BH558" s="40" t="b">
        <v>1</v>
      </c>
      <c r="BK558" s="40" t="e">
        <f ca="1">_xlfn.FORMULATEXT(BE558)</f>
        <v>#N/A</v>
      </c>
      <c r="BL558" s="40" t="e">
        <f ca="1">_xlfn.FORMULATEXT(BE558)</f>
        <v>#N/A</v>
      </c>
    </row>
    <row r="559" spans="2:64" ht="15">
      <c r="B559" s="102"/>
      <c r="C559" s="113"/>
      <c r="D559" s="103"/>
      <c r="E559" s="102"/>
      <c r="F559" s="113"/>
      <c r="G559" s="103"/>
      <c r="H559" s="102"/>
      <c r="I559" s="113"/>
      <c r="J559" s="103"/>
      <c r="K559" s="102"/>
      <c r="L559" s="113"/>
      <c r="M559" s="103"/>
      <c r="N559" s="102"/>
      <c r="O559" s="113"/>
      <c r="P559" s="103"/>
      <c r="Q559" s="93"/>
      <c r="R559" s="94"/>
      <c r="S559" s="95"/>
      <c r="BD559" s="41"/>
      <c r="BE559" s="42"/>
    </row>
    <row r="560" spans="2:64" ht="15">
      <c r="B560" s="102"/>
      <c r="C560" s="113"/>
      <c r="D560" s="103"/>
      <c r="E560" s="102"/>
      <c r="F560" s="113"/>
      <c r="G560" s="103"/>
      <c r="H560" s="102"/>
      <c r="I560" s="113"/>
      <c r="J560" s="103"/>
      <c r="K560" s="102"/>
      <c r="L560" s="113"/>
      <c r="M560" s="103"/>
      <c r="N560" s="102"/>
      <c r="O560" s="113"/>
      <c r="P560" s="103"/>
      <c r="Q560" s="93"/>
      <c r="R560" s="94"/>
      <c r="S560" s="95"/>
      <c r="BD560" s="41"/>
      <c r="BE560" s="42"/>
    </row>
    <row r="561" spans="1:64" ht="15">
      <c r="B561" s="102"/>
      <c r="C561" s="113"/>
      <c r="D561" s="103"/>
      <c r="E561" s="102"/>
      <c r="F561" s="113"/>
      <c r="G561" s="103"/>
      <c r="H561" s="102"/>
      <c r="I561" s="113"/>
      <c r="J561" s="103"/>
      <c r="K561" s="102"/>
      <c r="L561" s="113"/>
      <c r="M561" s="103"/>
      <c r="N561" s="102"/>
      <c r="O561" s="113"/>
      <c r="P561" s="103"/>
      <c r="Q561" s="93"/>
      <c r="R561" s="94"/>
      <c r="S561" s="95"/>
      <c r="BD561" s="41"/>
      <c r="BE561" s="42"/>
    </row>
    <row r="562" spans="1:64" ht="15">
      <c r="B562" s="102"/>
      <c r="C562" s="113"/>
      <c r="D562" s="103"/>
      <c r="E562" s="102"/>
      <c r="F562" s="113"/>
      <c r="G562" s="103"/>
      <c r="H562" s="102"/>
      <c r="I562" s="113"/>
      <c r="J562" s="103"/>
      <c r="K562" s="102"/>
      <c r="L562" s="113"/>
      <c r="M562" s="103"/>
      <c r="N562" s="102"/>
      <c r="O562" s="113"/>
      <c r="P562" s="103"/>
      <c r="Q562" s="93"/>
      <c r="R562" s="94"/>
      <c r="S562" s="95"/>
      <c r="BD562" s="41"/>
      <c r="BE562" s="42"/>
    </row>
    <row r="563" spans="1:64" ht="15">
      <c r="B563" s="102"/>
      <c r="C563" s="113"/>
      <c r="D563" s="103"/>
      <c r="E563" s="102"/>
      <c r="F563" s="113"/>
      <c r="G563" s="103"/>
      <c r="H563" s="102"/>
      <c r="I563" s="113"/>
      <c r="J563" s="103"/>
      <c r="K563" s="102"/>
      <c r="L563" s="113"/>
      <c r="M563" s="103"/>
      <c r="N563" s="102"/>
      <c r="O563" s="113"/>
      <c r="P563" s="103"/>
      <c r="Q563" s="93"/>
      <c r="R563" s="94"/>
      <c r="S563" s="95"/>
      <c r="BD563" s="41"/>
      <c r="BE563" s="42"/>
    </row>
    <row r="564" spans="1:64" ht="15">
      <c r="B564" s="102"/>
      <c r="C564" s="113"/>
      <c r="D564" s="103"/>
      <c r="E564" s="102"/>
      <c r="F564" s="113"/>
      <c r="G564" s="103"/>
      <c r="H564" s="102"/>
      <c r="I564" s="113"/>
      <c r="J564" s="103"/>
      <c r="K564" s="102"/>
      <c r="L564" s="113"/>
      <c r="M564" s="103"/>
      <c r="N564" s="102"/>
      <c r="O564" s="113"/>
      <c r="P564" s="103"/>
      <c r="Q564" s="93"/>
      <c r="R564" s="94"/>
      <c r="S564" s="95"/>
      <c r="BD564" s="41"/>
      <c r="BE564" s="42"/>
    </row>
    <row r="565" spans="1:64" ht="15">
      <c r="B565" s="102"/>
      <c r="C565" s="113"/>
      <c r="D565" s="103"/>
      <c r="E565" s="102"/>
      <c r="F565" s="113"/>
      <c r="G565" s="103"/>
      <c r="H565" s="102"/>
      <c r="I565" s="113"/>
      <c r="J565" s="103"/>
      <c r="K565" s="102"/>
      <c r="L565" s="113"/>
      <c r="M565" s="103"/>
      <c r="N565" s="102"/>
      <c r="O565" s="113"/>
      <c r="P565" s="103"/>
      <c r="Q565" s="93"/>
      <c r="R565" s="94"/>
      <c r="S565" s="95"/>
      <c r="BD565" s="41"/>
      <c r="BE565" s="42"/>
    </row>
    <row r="566" spans="1:64" ht="15">
      <c r="B566" s="102"/>
      <c r="C566" s="113"/>
      <c r="D566" s="103"/>
      <c r="E566" s="102"/>
      <c r="F566" s="113"/>
      <c r="G566" s="103"/>
      <c r="H566" s="102"/>
      <c r="I566" s="113"/>
      <c r="J566" s="103"/>
      <c r="K566" s="102"/>
      <c r="L566" s="113"/>
      <c r="M566" s="103"/>
      <c r="N566" s="102"/>
      <c r="O566" s="113"/>
      <c r="P566" s="103"/>
      <c r="Q566" s="93"/>
      <c r="R566" s="94"/>
      <c r="S566" s="95"/>
      <c r="BD566" s="41"/>
      <c r="BE566" s="42"/>
    </row>
    <row r="567" spans="1:64" ht="15">
      <c r="B567" s="102"/>
      <c r="C567" s="113"/>
      <c r="D567" s="103"/>
      <c r="E567" s="102"/>
      <c r="F567" s="113"/>
      <c r="G567" s="103"/>
      <c r="H567" s="102"/>
      <c r="I567" s="113"/>
      <c r="J567" s="103"/>
      <c r="K567" s="102"/>
      <c r="L567" s="113"/>
      <c r="M567" s="103"/>
      <c r="N567" s="102"/>
      <c r="O567" s="113"/>
      <c r="P567" s="103"/>
      <c r="Q567" s="93"/>
      <c r="R567" s="94"/>
      <c r="S567" s="95"/>
      <c r="BD567" s="41"/>
      <c r="BE567" s="42"/>
    </row>
    <row r="568" spans="1:64" ht="15">
      <c r="B568" s="102"/>
      <c r="C568" s="113"/>
      <c r="D568" s="103"/>
      <c r="E568" s="102"/>
      <c r="F568" s="113"/>
      <c r="G568" s="103"/>
      <c r="H568" s="102"/>
      <c r="I568" s="113"/>
      <c r="J568" s="103"/>
      <c r="K568" s="102"/>
      <c r="L568" s="113"/>
      <c r="M568" s="103"/>
      <c r="N568" s="102"/>
      <c r="O568" s="113"/>
      <c r="P568" s="103"/>
      <c r="Q568" s="93"/>
      <c r="R568" s="94"/>
      <c r="S568" s="95"/>
      <c r="BD568" s="41"/>
      <c r="BE568" s="42"/>
    </row>
    <row r="569" spans="1:64" ht="15">
      <c r="B569" s="102"/>
      <c r="C569" s="113"/>
      <c r="D569" s="103"/>
      <c r="E569" s="102"/>
      <c r="F569" s="113"/>
      <c r="G569" s="103"/>
      <c r="H569" s="102"/>
      <c r="I569" s="113"/>
      <c r="J569" s="103"/>
      <c r="K569" s="102"/>
      <c r="L569" s="113"/>
      <c r="M569" s="103"/>
      <c r="N569" s="102"/>
      <c r="O569" s="113"/>
      <c r="P569" s="103"/>
      <c r="Q569" s="93"/>
      <c r="R569" s="94"/>
      <c r="S569" s="95"/>
      <c r="BD569" s="41"/>
      <c r="BE569" s="42"/>
    </row>
    <row r="570" spans="1:64" ht="15">
      <c r="B570" s="102"/>
      <c r="C570" s="113"/>
      <c r="D570" s="103"/>
      <c r="E570" s="102"/>
      <c r="F570" s="113"/>
      <c r="G570" s="103"/>
      <c r="H570" s="102"/>
      <c r="I570" s="113"/>
      <c r="J570" s="103"/>
      <c r="K570" s="102"/>
      <c r="L570" s="113"/>
      <c r="M570" s="103"/>
      <c r="N570" s="102"/>
      <c r="O570" s="113"/>
      <c r="P570" s="103"/>
      <c r="Q570" s="93"/>
      <c r="R570" s="94"/>
      <c r="S570" s="95"/>
      <c r="BD570" s="41"/>
      <c r="BE570" s="42"/>
    </row>
    <row r="571" spans="1:64" ht="15">
      <c r="B571" s="102"/>
      <c r="C571" s="113"/>
      <c r="D571" s="103"/>
      <c r="E571" s="102"/>
      <c r="F571" s="113"/>
      <c r="G571" s="103"/>
      <c r="H571" s="102"/>
      <c r="I571" s="113"/>
      <c r="J571" s="103"/>
      <c r="K571" s="102"/>
      <c r="L571" s="113"/>
      <c r="M571" s="103"/>
      <c r="N571" s="102"/>
      <c r="O571" s="113"/>
      <c r="P571" s="103"/>
      <c r="Q571" s="93"/>
      <c r="R571" s="94"/>
      <c r="S571" s="95"/>
      <c r="BD571" s="41"/>
      <c r="BE571" s="42"/>
    </row>
    <row r="572" spans="1:64" ht="15">
      <c r="B572" s="102"/>
      <c r="C572" s="113"/>
      <c r="D572" s="103"/>
      <c r="E572" s="102"/>
      <c r="F572" s="113"/>
      <c r="G572" s="103"/>
      <c r="H572" s="102"/>
      <c r="I572" s="113"/>
      <c r="J572" s="103"/>
      <c r="K572" s="102"/>
      <c r="L572" s="113"/>
      <c r="M572" s="103"/>
      <c r="N572" s="102"/>
      <c r="O572" s="113"/>
      <c r="P572" s="103"/>
      <c r="Q572" s="93"/>
      <c r="R572" s="94"/>
      <c r="S572" s="95"/>
      <c r="BD572" s="41"/>
      <c r="BE572" s="42"/>
    </row>
    <row r="573" spans="1:64" ht="15">
      <c r="AD573" s="40">
        <f>ROW()</f>
        <v>573</v>
      </c>
      <c r="BB573" s="40" t="s">
        <v>1605</v>
      </c>
      <c r="BC573" s="40" t="s">
        <v>348</v>
      </c>
      <c r="BD573" s="41" t="b">
        <v>1</v>
      </c>
      <c r="BE573" s="42" t="str">
        <f t="shared" ref="BE573:BE583" si="76">L151</f>
        <v>38200.00</v>
      </c>
      <c r="BF573" s="40" t="str">
        <f t="shared" ref="BF573:BF583" si="77">""&amp;L151</f>
        <v>38200.00</v>
      </c>
      <c r="BG573" s="40" t="b">
        <v>0</v>
      </c>
      <c r="BH573" s="40" t="b">
        <v>0</v>
      </c>
      <c r="BK573" s="40" t="e">
        <f t="shared" ref="BK573:BK589" ca="1" si="78">_xlfn.FORMULATEXT(BE573)</f>
        <v>#N/A</v>
      </c>
      <c r="BL573" s="40" t="e">
        <f t="shared" ref="BL573:BL589" ca="1" si="79">_xlfn.FORMULATEXT(BE573)</f>
        <v>#N/A</v>
      </c>
    </row>
    <row r="574" spans="1:64" ht="15">
      <c r="A574" s="54" t="s">
        <v>360</v>
      </c>
      <c r="B574" s="52" t="s">
        <v>1606</v>
      </c>
      <c r="AD574" s="40">
        <f>ROW()</f>
        <v>574</v>
      </c>
      <c r="BB574" s="40" t="s">
        <v>1607</v>
      </c>
      <c r="BC574" s="40" t="s">
        <v>348</v>
      </c>
      <c r="BD574" s="41" t="b">
        <v>1</v>
      </c>
      <c r="BE574" s="42" t="str">
        <f t="shared" si="76"/>
        <v>0</v>
      </c>
      <c r="BF574" s="40" t="str">
        <f t="shared" si="77"/>
        <v>0</v>
      </c>
      <c r="BG574" s="40" t="b">
        <v>1</v>
      </c>
      <c r="BH574" s="40" t="b">
        <v>1</v>
      </c>
      <c r="BK574" s="40" t="e">
        <f t="shared" ca="1" si="78"/>
        <v>#N/A</v>
      </c>
      <c r="BL574" s="40" t="e">
        <f t="shared" ca="1" si="79"/>
        <v>#N/A</v>
      </c>
    </row>
    <row r="575" spans="1:64" ht="15">
      <c r="A575" s="54" t="s">
        <v>360</v>
      </c>
      <c r="AD575" s="40">
        <f>ROW()</f>
        <v>575</v>
      </c>
      <c r="BB575" s="40" t="s">
        <v>1608</v>
      </c>
      <c r="BC575" s="40" t="s">
        <v>348</v>
      </c>
      <c r="BD575" s="41" t="b">
        <v>1</v>
      </c>
      <c r="BE575" s="42" t="str">
        <f t="shared" si="76"/>
        <v>0</v>
      </c>
      <c r="BF575" s="40" t="str">
        <f t="shared" si="77"/>
        <v>0</v>
      </c>
      <c r="BG575" s="40" t="b">
        <v>1</v>
      </c>
      <c r="BH575" s="40" t="b">
        <v>1</v>
      </c>
      <c r="BK575" s="40" t="e">
        <f t="shared" ca="1" si="78"/>
        <v>#N/A</v>
      </c>
      <c r="BL575" s="40" t="e">
        <f t="shared" ca="1" si="79"/>
        <v>#N/A</v>
      </c>
    </row>
    <row r="576" spans="1:64" ht="15">
      <c r="A576" s="54" t="s">
        <v>360</v>
      </c>
      <c r="B576" s="40" t="s">
        <v>1609</v>
      </c>
      <c r="N576" s="93" t="s">
        <v>1948</v>
      </c>
      <c r="O576" s="94"/>
      <c r="P576" s="95"/>
      <c r="AD576" s="40">
        <f>ROW()</f>
        <v>576</v>
      </c>
      <c r="BB576" s="40" t="s">
        <v>1610</v>
      </c>
      <c r="BC576" s="40" t="s">
        <v>348</v>
      </c>
      <c r="BD576" s="41" t="b">
        <v>1</v>
      </c>
      <c r="BE576" s="42" t="str">
        <f t="shared" si="76"/>
        <v>0</v>
      </c>
      <c r="BF576" s="40" t="str">
        <f t="shared" si="77"/>
        <v>0</v>
      </c>
      <c r="BG576" s="40" t="b">
        <v>1</v>
      </c>
      <c r="BH576" s="40" t="b">
        <v>1</v>
      </c>
      <c r="BK576" s="40" t="e">
        <f t="shared" ca="1" si="78"/>
        <v>#N/A</v>
      </c>
      <c r="BL576" s="40" t="e">
        <f t="shared" ca="1" si="79"/>
        <v>#N/A</v>
      </c>
    </row>
    <row r="577" spans="2:64" ht="15.95" customHeight="1">
      <c r="AD577" s="40">
        <f>ROW()</f>
        <v>577</v>
      </c>
      <c r="BB577" s="40" t="s">
        <v>1611</v>
      </c>
      <c r="BC577" s="40" t="s">
        <v>348</v>
      </c>
      <c r="BD577" s="41" t="b">
        <v>1</v>
      </c>
      <c r="BE577" s="42" t="str">
        <f t="shared" si="76"/>
        <v>0</v>
      </c>
      <c r="BF577" s="40" t="str">
        <f t="shared" si="77"/>
        <v>0</v>
      </c>
      <c r="BG577" s="40" t="b">
        <v>1</v>
      </c>
      <c r="BH577" s="40" t="b">
        <v>1</v>
      </c>
      <c r="BK577" s="40" t="e">
        <f t="shared" ca="1" si="78"/>
        <v>#N/A</v>
      </c>
      <c r="BL577" s="40" t="e">
        <f t="shared" ca="1" si="79"/>
        <v>#N/A</v>
      </c>
    </row>
    <row r="578" spans="2:64" ht="15">
      <c r="B578" s="37" t="s">
        <v>1612</v>
      </c>
      <c r="AD578" s="40">
        <f>ROW()</f>
        <v>578</v>
      </c>
      <c r="BB578" s="40" t="s">
        <v>1613</v>
      </c>
      <c r="BC578" s="40" t="s">
        <v>348</v>
      </c>
      <c r="BD578" s="41" t="b">
        <v>1</v>
      </c>
      <c r="BE578" s="42" t="str">
        <f t="shared" si="76"/>
        <v>0</v>
      </c>
      <c r="BF578" s="40" t="str">
        <f t="shared" si="77"/>
        <v>0</v>
      </c>
      <c r="BG578" s="40" t="b">
        <v>1</v>
      </c>
      <c r="BH578" s="40" t="b">
        <v>1</v>
      </c>
      <c r="BK578" s="40" t="e">
        <f t="shared" ca="1" si="78"/>
        <v>#N/A</v>
      </c>
      <c r="BL578" s="40" t="e">
        <f t="shared" ca="1" si="79"/>
        <v>#N/A</v>
      </c>
    </row>
    <row r="579" spans="2:64" ht="15">
      <c r="AD579" s="40">
        <f>ROW()</f>
        <v>579</v>
      </c>
      <c r="BB579" s="40" t="s">
        <v>1614</v>
      </c>
      <c r="BC579" s="40" t="s">
        <v>348</v>
      </c>
      <c r="BD579" s="41" t="b">
        <v>1</v>
      </c>
      <c r="BE579" s="42" t="str">
        <f t="shared" si="76"/>
        <v>0</v>
      </c>
      <c r="BF579" s="40" t="str">
        <f t="shared" si="77"/>
        <v>0</v>
      </c>
      <c r="BG579" s="40" t="b">
        <v>1</v>
      </c>
      <c r="BH579" s="40" t="b">
        <v>1</v>
      </c>
      <c r="BK579" s="40" t="e">
        <f t="shared" ca="1" si="78"/>
        <v>#N/A</v>
      </c>
      <c r="BL579" s="40" t="e">
        <f t="shared" ca="1" si="79"/>
        <v>#N/A</v>
      </c>
    </row>
    <row r="580" spans="2:64" ht="15">
      <c r="B580" s="40" t="s">
        <v>1615</v>
      </c>
      <c r="AD580" s="40">
        <f>ROW()</f>
        <v>580</v>
      </c>
      <c r="BB580" s="40" t="s">
        <v>1616</v>
      </c>
      <c r="BC580" s="40" t="s">
        <v>348</v>
      </c>
      <c r="BD580" s="41" t="b">
        <v>1</v>
      </c>
      <c r="BE580" s="42" t="str">
        <f t="shared" si="76"/>
        <v>0</v>
      </c>
      <c r="BF580" s="40" t="str">
        <f t="shared" si="77"/>
        <v>0</v>
      </c>
      <c r="BG580" s="40" t="b">
        <v>1</v>
      </c>
      <c r="BH580" s="40" t="b">
        <v>1</v>
      </c>
      <c r="BK580" s="40" t="e">
        <f t="shared" ca="1" si="78"/>
        <v>#N/A</v>
      </c>
      <c r="BL580" s="40" t="e">
        <f t="shared" ca="1" si="79"/>
        <v>#N/A</v>
      </c>
    </row>
    <row r="581" spans="2:64" ht="15">
      <c r="B581" s="40" t="s">
        <v>1617</v>
      </c>
      <c r="AD581" s="40">
        <f>ROW()</f>
        <v>581</v>
      </c>
      <c r="BB581" s="40" t="s">
        <v>1618</v>
      </c>
      <c r="BC581" s="40" t="s">
        <v>348</v>
      </c>
      <c r="BD581" s="41" t="b">
        <v>1</v>
      </c>
      <c r="BE581" s="42" t="str">
        <f t="shared" si="76"/>
        <v>0</v>
      </c>
      <c r="BF581" s="40" t="str">
        <f t="shared" si="77"/>
        <v>0</v>
      </c>
      <c r="BG581" s="40" t="b">
        <v>1</v>
      </c>
      <c r="BH581" s="40" t="b">
        <v>1</v>
      </c>
      <c r="BK581" s="40" t="e">
        <f t="shared" ca="1" si="78"/>
        <v>#N/A</v>
      </c>
      <c r="BL581" s="40" t="e">
        <f t="shared" ca="1" si="79"/>
        <v>#N/A</v>
      </c>
    </row>
    <row r="582" spans="2:64" ht="15">
      <c r="AD582" s="40">
        <f>ROW()</f>
        <v>582</v>
      </c>
      <c r="BB582" s="40" t="s">
        <v>1619</v>
      </c>
      <c r="BC582" s="40" t="s">
        <v>348</v>
      </c>
      <c r="BD582" s="41" t="b">
        <v>1</v>
      </c>
      <c r="BE582" s="42" t="str">
        <f t="shared" si="76"/>
        <v>0</v>
      </c>
      <c r="BF582" s="40" t="str">
        <f t="shared" si="77"/>
        <v>0</v>
      </c>
      <c r="BG582" s="40" t="b">
        <v>1</v>
      </c>
      <c r="BH582" s="40" t="b">
        <v>1</v>
      </c>
      <c r="BK582" s="40" t="e">
        <f t="shared" ca="1" si="78"/>
        <v>#N/A</v>
      </c>
      <c r="BL582" s="40" t="e">
        <f t="shared" ca="1" si="79"/>
        <v>#N/A</v>
      </c>
    </row>
    <row r="583" spans="2:64" ht="15">
      <c r="B583" s="37" t="s">
        <v>1620</v>
      </c>
      <c r="AD583" s="40">
        <f>ROW()</f>
        <v>583</v>
      </c>
      <c r="BB583" s="40" t="s">
        <v>1621</v>
      </c>
      <c r="BC583" s="40" t="s">
        <v>348</v>
      </c>
      <c r="BD583" s="41" t="b">
        <v>1</v>
      </c>
      <c r="BE583" s="42" t="str">
        <f t="shared" si="76"/>
        <v>38200</v>
      </c>
      <c r="BF583" s="40" t="str">
        <f t="shared" si="77"/>
        <v>38200</v>
      </c>
      <c r="BG583" s="40" t="b">
        <v>1</v>
      </c>
      <c r="BH583" s="40" t="b">
        <v>1</v>
      </c>
      <c r="BK583" s="40" t="e">
        <f t="shared" ca="1" si="78"/>
        <v>#N/A</v>
      </c>
      <c r="BL583" s="40" t="e">
        <f t="shared" ca="1" si="79"/>
        <v>#N/A</v>
      </c>
    </row>
    <row r="584" spans="2:64" ht="15">
      <c r="AD584" s="40">
        <f>ROW()</f>
        <v>584</v>
      </c>
      <c r="BB584" s="40" t="s">
        <v>1622</v>
      </c>
      <c r="BC584" s="40" t="s">
        <v>348</v>
      </c>
      <c r="BD584" s="41" t="b">
        <v>1</v>
      </c>
      <c r="BE584" s="42" t="str">
        <f>L163</f>
        <v>38200.00</v>
      </c>
      <c r="BF584" s="40" t="str">
        <f>""&amp;L163</f>
        <v>38200.00</v>
      </c>
      <c r="BG584" s="40" t="b">
        <v>0</v>
      </c>
      <c r="BH584" s="40" t="b">
        <v>0</v>
      </c>
      <c r="BK584" s="40" t="e">
        <f t="shared" ca="1" si="78"/>
        <v>#N/A</v>
      </c>
      <c r="BL584" s="40" t="e">
        <f t="shared" ca="1" si="79"/>
        <v>#N/A</v>
      </c>
    </row>
    <row r="585" spans="2:64" ht="15">
      <c r="B585" s="40" t="s">
        <v>1623</v>
      </c>
      <c r="AD585" s="40">
        <f>ROW()</f>
        <v>585</v>
      </c>
      <c r="BB585" s="40" t="s">
        <v>1624</v>
      </c>
      <c r="BC585" s="40" t="s">
        <v>348</v>
      </c>
      <c r="BD585" s="41" t="b">
        <v>1</v>
      </c>
      <c r="BE585" s="42" t="str">
        <f>L164</f>
        <v>0</v>
      </c>
      <c r="BF585" s="40" t="str">
        <f>""&amp;L164</f>
        <v>0</v>
      </c>
      <c r="BG585" s="40" t="b">
        <v>1</v>
      </c>
      <c r="BH585" s="40" t="b">
        <v>1</v>
      </c>
      <c r="BK585" s="40" t="e">
        <f t="shared" ca="1" si="78"/>
        <v>#N/A</v>
      </c>
      <c r="BL585" s="40" t="e">
        <f t="shared" ca="1" si="79"/>
        <v>#N/A</v>
      </c>
    </row>
    <row r="586" spans="2:64" ht="15">
      <c r="B586" s="40" t="s">
        <v>1625</v>
      </c>
      <c r="AD586" s="40">
        <f>ROW()</f>
        <v>586</v>
      </c>
      <c r="BB586" s="40" t="s">
        <v>1626</v>
      </c>
      <c r="BC586" s="40" t="s">
        <v>348</v>
      </c>
      <c r="BD586" s="41" t="b">
        <v>1</v>
      </c>
      <c r="BE586" s="42" t="str">
        <f>L165</f>
        <v>0</v>
      </c>
      <c r="BF586" s="40" t="str">
        <f>""&amp;L165</f>
        <v>0</v>
      </c>
      <c r="BG586" s="40" t="b">
        <v>1</v>
      </c>
      <c r="BH586" s="40" t="b">
        <v>1</v>
      </c>
      <c r="BK586" s="40" t="e">
        <f t="shared" ca="1" si="78"/>
        <v>#N/A</v>
      </c>
      <c r="BL586" s="40" t="e">
        <f t="shared" ca="1" si="79"/>
        <v>#N/A</v>
      </c>
    </row>
    <row r="587" spans="2:64" ht="15">
      <c r="B587" s="40" t="s">
        <v>1627</v>
      </c>
      <c r="AD587" s="40">
        <f>ROW()</f>
        <v>587</v>
      </c>
      <c r="BB587" s="40" t="s">
        <v>1628</v>
      </c>
      <c r="BC587" s="40" t="s">
        <v>348</v>
      </c>
      <c r="BD587" s="41" t="b">
        <v>1</v>
      </c>
      <c r="BE587" s="42" t="str">
        <f>L166</f>
        <v>0</v>
      </c>
      <c r="BF587" s="40" t="str">
        <f>""&amp;L166</f>
        <v>0</v>
      </c>
      <c r="BG587" s="40" t="b">
        <v>1</v>
      </c>
      <c r="BH587" s="40" t="b">
        <v>1</v>
      </c>
      <c r="BK587" s="40" t="e">
        <f t="shared" ca="1" si="78"/>
        <v>#N/A</v>
      </c>
      <c r="BL587" s="40" t="e">
        <f t="shared" ca="1" si="79"/>
        <v>#N/A</v>
      </c>
    </row>
    <row r="588" spans="2:64" ht="15">
      <c r="B588" s="40" t="s">
        <v>1629</v>
      </c>
      <c r="AD588" s="40">
        <f>ROW()</f>
        <v>588</v>
      </c>
      <c r="BB588" s="40" t="s">
        <v>1630</v>
      </c>
      <c r="BC588" s="40" t="s">
        <v>348</v>
      </c>
      <c r="BD588" s="41" t="b">
        <v>1</v>
      </c>
      <c r="BE588" s="42" t="str">
        <f>L167</f>
        <v>38200</v>
      </c>
      <c r="BF588" s="40" t="str">
        <f>""&amp;L167</f>
        <v>38200</v>
      </c>
      <c r="BG588" s="40" t="b">
        <v>1</v>
      </c>
      <c r="BH588" s="40" t="b">
        <v>1</v>
      </c>
      <c r="BK588" s="40" t="e">
        <f t="shared" ca="1" si="78"/>
        <v>#N/A</v>
      </c>
      <c r="BL588" s="40" t="e">
        <f t="shared" ca="1" si="79"/>
        <v>#N/A</v>
      </c>
    </row>
    <row r="589" spans="2:64" ht="15">
      <c r="B589" s="40" t="s">
        <v>1631</v>
      </c>
      <c r="AD589" s="40">
        <f>ROW()</f>
        <v>589</v>
      </c>
      <c r="BB589" s="59" t="s">
        <v>1632</v>
      </c>
      <c r="BC589" s="40" t="s">
        <v>348</v>
      </c>
      <c r="BD589" s="41" t="b">
        <v>1</v>
      </c>
      <c r="BE589" s="42" t="str">
        <f>L169</f>
        <v>31318370.00</v>
      </c>
      <c r="BF589" s="40" t="str">
        <f>""&amp;L169</f>
        <v>31318370.00</v>
      </c>
      <c r="BG589" s="40" t="b">
        <v>0</v>
      </c>
      <c r="BH589" s="40" t="b">
        <v>0</v>
      </c>
      <c r="BK589" s="40" t="e">
        <f t="shared" ca="1" si="78"/>
        <v>#N/A</v>
      </c>
      <c r="BL589" s="40" t="e">
        <f t="shared" ca="1" si="79"/>
        <v>#N/A</v>
      </c>
    </row>
    <row r="590" spans="2:64" ht="15">
      <c r="B590" s="40" t="s">
        <v>1633</v>
      </c>
      <c r="AD590" s="40">
        <f>ROW()</f>
        <v>590</v>
      </c>
      <c r="BB590" s="59" t="s">
        <v>1634</v>
      </c>
      <c r="BC590" s="40" t="s">
        <v>458</v>
      </c>
      <c r="BD590" s="41" t="b">
        <v>0</v>
      </c>
      <c r="BE590" s="40" t="s">
        <v>681</v>
      </c>
      <c r="BF590" s="40" t="s">
        <v>681</v>
      </c>
      <c r="BG590" s="40" t="b">
        <v>0</v>
      </c>
      <c r="BH590" s="40" t="b">
        <v>0</v>
      </c>
      <c r="BK590" s="40" t="s">
        <v>460</v>
      </c>
      <c r="BL590" s="40" t="s">
        <v>460</v>
      </c>
    </row>
    <row r="591" spans="2:64" ht="15">
      <c r="B591" s="40" t="s">
        <v>1635</v>
      </c>
      <c r="AD591" s="40">
        <f>ROW()</f>
        <v>591</v>
      </c>
      <c r="BB591" s="40" t="s">
        <v>1636</v>
      </c>
      <c r="BC591" s="40" t="s">
        <v>458</v>
      </c>
      <c r="BD591" s="41" t="b">
        <v>0</v>
      </c>
      <c r="BE591" s="40" t="s">
        <v>1637</v>
      </c>
      <c r="BF591" s="40" t="s">
        <v>1637</v>
      </c>
      <c r="BG591" s="40" t="b">
        <v>0</v>
      </c>
      <c r="BH591" s="40" t="b">
        <v>0</v>
      </c>
      <c r="BK591" s="40" t="s">
        <v>460</v>
      </c>
      <c r="BL591" s="40" t="s">
        <v>460</v>
      </c>
    </row>
    <row r="592" spans="2:64" ht="15">
      <c r="B592" s="40" t="s">
        <v>1638</v>
      </c>
      <c r="AD592" s="40">
        <f>ROW()</f>
        <v>592</v>
      </c>
      <c r="BB592" s="40" t="s">
        <v>1639</v>
      </c>
      <c r="BC592" s="40" t="s">
        <v>348</v>
      </c>
      <c r="BD592" s="41" t="b">
        <v>1</v>
      </c>
      <c r="BE592" s="42" t="str">
        <f t="shared" ref="BE592:BE603" si="80">O150</f>
        <v>31318370</v>
      </c>
      <c r="BF592" s="40" t="str">
        <f t="shared" ref="BF592:BF603" si="81">""&amp;O150</f>
        <v>31318370</v>
      </c>
      <c r="BG592" s="40" t="b">
        <v>1</v>
      </c>
      <c r="BH592" s="40" t="b">
        <v>1</v>
      </c>
      <c r="BK592" s="40" t="e">
        <f t="shared" ref="BK592:BK609" ca="1" si="82">_xlfn.FORMULATEXT(BE592)</f>
        <v>#N/A</v>
      </c>
      <c r="BL592" s="40" t="e">
        <f t="shared" ref="BL592:BL609" ca="1" si="83">_xlfn.FORMULATEXT(BE592)</f>
        <v>#N/A</v>
      </c>
    </row>
    <row r="593" spans="2:64" ht="15">
      <c r="AD593" s="40">
        <f>ROW()</f>
        <v>593</v>
      </c>
      <c r="BB593" s="40" t="s">
        <v>1640</v>
      </c>
      <c r="BC593" s="40" t="s">
        <v>348</v>
      </c>
      <c r="BD593" s="41" t="b">
        <v>1</v>
      </c>
      <c r="BE593" s="42" t="str">
        <f t="shared" si="80"/>
        <v>38200.00</v>
      </c>
      <c r="BF593" s="40" t="str">
        <f t="shared" si="81"/>
        <v>38200.00</v>
      </c>
      <c r="BG593" s="40" t="b">
        <v>0</v>
      </c>
      <c r="BH593" s="40" t="b">
        <v>0</v>
      </c>
      <c r="BK593" s="40" t="e">
        <f t="shared" ca="1" si="82"/>
        <v>#N/A</v>
      </c>
      <c r="BL593" s="40" t="e">
        <f t="shared" ca="1" si="83"/>
        <v>#N/A</v>
      </c>
    </row>
    <row r="594" spans="2:64" ht="15">
      <c r="B594" s="40" t="s">
        <v>1641</v>
      </c>
      <c r="I594" s="96" t="s">
        <v>555</v>
      </c>
      <c r="J594" s="97"/>
      <c r="K594" s="97"/>
      <c r="L594" s="98"/>
      <c r="M594" s="78" t="s">
        <v>1642</v>
      </c>
      <c r="AD594" s="40">
        <f>ROW()</f>
        <v>594</v>
      </c>
      <c r="BB594" s="40" t="s">
        <v>1643</v>
      </c>
      <c r="BC594" s="40" t="s">
        <v>348</v>
      </c>
      <c r="BD594" s="41" t="b">
        <v>1</v>
      </c>
      <c r="BE594" s="42" t="str">
        <f t="shared" si="80"/>
        <v>0</v>
      </c>
      <c r="BF594" s="40" t="str">
        <f t="shared" si="81"/>
        <v>0</v>
      </c>
      <c r="BG594" s="40" t="b">
        <v>1</v>
      </c>
      <c r="BH594" s="40" t="b">
        <v>1</v>
      </c>
      <c r="BK594" s="40" t="e">
        <f t="shared" ca="1" si="82"/>
        <v>#N/A</v>
      </c>
      <c r="BL594" s="40" t="e">
        <f t="shared" ca="1" si="83"/>
        <v>#N/A</v>
      </c>
    </row>
    <row r="595" spans="2:64" ht="15">
      <c r="B595" s="40" t="s">
        <v>1644</v>
      </c>
      <c r="M595" s="261" t="s">
        <v>496</v>
      </c>
      <c r="N595" s="262"/>
      <c r="O595" s="262"/>
      <c r="P595" s="98"/>
      <c r="AD595" s="40">
        <f>ROW()</f>
        <v>595</v>
      </c>
      <c r="BB595" s="40" t="s">
        <v>1645</v>
      </c>
      <c r="BC595" s="40" t="s">
        <v>348</v>
      </c>
      <c r="BD595" s="41" t="b">
        <v>1</v>
      </c>
      <c r="BE595" s="42" t="str">
        <f t="shared" si="80"/>
        <v>0</v>
      </c>
      <c r="BF595" s="40" t="str">
        <f t="shared" si="81"/>
        <v>0</v>
      </c>
      <c r="BG595" s="40" t="b">
        <v>1</v>
      </c>
      <c r="BH595" s="40" t="b">
        <v>1</v>
      </c>
      <c r="BK595" s="40" t="e">
        <f t="shared" ca="1" si="82"/>
        <v>#N/A</v>
      </c>
      <c r="BL595" s="40" t="e">
        <f t="shared" ca="1" si="83"/>
        <v>#N/A</v>
      </c>
    </row>
    <row r="596" spans="2:64" ht="15">
      <c r="AD596" s="40">
        <f>ROW()</f>
        <v>596</v>
      </c>
      <c r="BB596" s="40" t="s">
        <v>1646</v>
      </c>
      <c r="BC596" s="40" t="s">
        <v>348</v>
      </c>
      <c r="BD596" s="41" t="b">
        <v>1</v>
      </c>
      <c r="BE596" s="42" t="str">
        <f t="shared" si="80"/>
        <v>0</v>
      </c>
      <c r="BF596" s="40" t="str">
        <f t="shared" si="81"/>
        <v>0</v>
      </c>
      <c r="BG596" s="40" t="b">
        <v>1</v>
      </c>
      <c r="BH596" s="40" t="b">
        <v>1</v>
      </c>
      <c r="BK596" s="40" t="e">
        <f t="shared" ca="1" si="82"/>
        <v>#N/A</v>
      </c>
      <c r="BL596" s="40" t="e">
        <f t="shared" ca="1" si="83"/>
        <v>#N/A</v>
      </c>
    </row>
    <row r="597" spans="2:64" ht="15">
      <c r="B597" s="40" t="s">
        <v>1647</v>
      </c>
      <c r="AD597" s="40">
        <f>ROW()</f>
        <v>597</v>
      </c>
      <c r="BB597" s="40" t="s">
        <v>1648</v>
      </c>
      <c r="BC597" s="40" t="s">
        <v>348</v>
      </c>
      <c r="BD597" s="41" t="b">
        <v>1</v>
      </c>
      <c r="BE597" s="42" t="str">
        <f t="shared" si="80"/>
        <v>0</v>
      </c>
      <c r="BF597" s="40" t="str">
        <f t="shared" si="81"/>
        <v>0</v>
      </c>
      <c r="BG597" s="40" t="b">
        <v>1</v>
      </c>
      <c r="BH597" s="40" t="b">
        <v>1</v>
      </c>
      <c r="BK597" s="40" t="e">
        <f t="shared" ca="1" si="82"/>
        <v>#N/A</v>
      </c>
      <c r="BL597" s="40" t="e">
        <f t="shared" ca="1" si="83"/>
        <v>#N/A</v>
      </c>
    </row>
    <row r="598" spans="2:64" ht="15">
      <c r="B598" s="40" t="s">
        <v>1649</v>
      </c>
      <c r="AD598" s="40">
        <f>ROW()</f>
        <v>598</v>
      </c>
      <c r="BB598" s="40" t="s">
        <v>1650</v>
      </c>
      <c r="BC598" s="40" t="s">
        <v>348</v>
      </c>
      <c r="BD598" s="41" t="b">
        <v>1</v>
      </c>
      <c r="BE598" s="42" t="str">
        <f t="shared" si="80"/>
        <v>0</v>
      </c>
      <c r="BF598" s="40" t="str">
        <f t="shared" si="81"/>
        <v>0</v>
      </c>
      <c r="BG598" s="40" t="b">
        <v>1</v>
      </c>
      <c r="BH598" s="40" t="b">
        <v>1</v>
      </c>
      <c r="BK598" s="40" t="e">
        <f t="shared" ca="1" si="82"/>
        <v>#N/A</v>
      </c>
      <c r="BL598" s="40" t="e">
        <f t="shared" ca="1" si="83"/>
        <v>#N/A</v>
      </c>
    </row>
    <row r="599" spans="2:64" ht="15">
      <c r="AD599" s="40">
        <f>ROW()</f>
        <v>599</v>
      </c>
      <c r="BB599" s="40" t="s">
        <v>1651</v>
      </c>
      <c r="BC599" s="40" t="s">
        <v>348</v>
      </c>
      <c r="BD599" s="41" t="b">
        <v>1</v>
      </c>
      <c r="BE599" s="42" t="str">
        <f t="shared" si="80"/>
        <v>0</v>
      </c>
      <c r="BF599" s="40" t="str">
        <f t="shared" si="81"/>
        <v>0</v>
      </c>
      <c r="BG599" s="40" t="b">
        <v>1</v>
      </c>
      <c r="BH599" s="40" t="b">
        <v>1</v>
      </c>
      <c r="BK599" s="40" t="e">
        <f t="shared" ca="1" si="82"/>
        <v>#N/A</v>
      </c>
      <c r="BL599" s="40" t="e">
        <f t="shared" ca="1" si="83"/>
        <v>#N/A</v>
      </c>
    </row>
    <row r="600" spans="2:64" ht="15">
      <c r="B600" s="40" t="s">
        <v>1652</v>
      </c>
      <c r="AD600" s="40">
        <f>ROW()</f>
        <v>600</v>
      </c>
      <c r="BB600" s="40" t="s">
        <v>1653</v>
      </c>
      <c r="BC600" s="40" t="s">
        <v>348</v>
      </c>
      <c r="BD600" s="41" t="b">
        <v>1</v>
      </c>
      <c r="BE600" s="42" t="str">
        <f t="shared" si="80"/>
        <v>0</v>
      </c>
      <c r="BF600" s="40" t="str">
        <f t="shared" si="81"/>
        <v>0</v>
      </c>
      <c r="BG600" s="40" t="b">
        <v>1</v>
      </c>
      <c r="BH600" s="40" t="b">
        <v>1</v>
      </c>
      <c r="BK600" s="40" t="e">
        <f t="shared" ca="1" si="82"/>
        <v>#N/A</v>
      </c>
      <c r="BL600" s="40" t="e">
        <f t="shared" ca="1" si="83"/>
        <v>#N/A</v>
      </c>
    </row>
    <row r="601" spans="2:64" ht="15">
      <c r="B601" s="40" t="s">
        <v>1654</v>
      </c>
      <c r="AD601" s="40">
        <f>ROW()</f>
        <v>601</v>
      </c>
      <c r="BB601" s="40" t="s">
        <v>1655</v>
      </c>
      <c r="BC601" s="40" t="s">
        <v>348</v>
      </c>
      <c r="BD601" s="41" t="b">
        <v>1</v>
      </c>
      <c r="BE601" s="42" t="str">
        <f t="shared" si="80"/>
        <v>0</v>
      </c>
      <c r="BF601" s="40" t="str">
        <f t="shared" si="81"/>
        <v>0</v>
      </c>
      <c r="BG601" s="40" t="b">
        <v>1</v>
      </c>
      <c r="BH601" s="40" t="b">
        <v>1</v>
      </c>
      <c r="BK601" s="40" t="e">
        <f t="shared" ca="1" si="82"/>
        <v>#N/A</v>
      </c>
      <c r="BL601" s="40" t="e">
        <f t="shared" ca="1" si="83"/>
        <v>#N/A</v>
      </c>
    </row>
    <row r="602" spans="2:64" ht="15">
      <c r="B602" s="40" t="s">
        <v>1656</v>
      </c>
      <c r="AD602" s="40">
        <f>ROW()</f>
        <v>602</v>
      </c>
      <c r="BB602" s="40" t="s">
        <v>1657</v>
      </c>
      <c r="BC602" s="40" t="s">
        <v>348</v>
      </c>
      <c r="BD602" s="41" t="b">
        <v>1</v>
      </c>
      <c r="BE602" s="42" t="str">
        <f t="shared" si="80"/>
        <v>0</v>
      </c>
      <c r="BF602" s="40" t="str">
        <f t="shared" si="81"/>
        <v>0</v>
      </c>
      <c r="BG602" s="40" t="b">
        <v>1</v>
      </c>
      <c r="BH602" s="40" t="b">
        <v>1</v>
      </c>
      <c r="BK602" s="40" t="e">
        <f t="shared" ca="1" si="82"/>
        <v>#N/A</v>
      </c>
      <c r="BL602" s="40" t="e">
        <f t="shared" ca="1" si="83"/>
        <v>#N/A</v>
      </c>
    </row>
    <row r="603" spans="2:64" ht="15">
      <c r="B603" s="40" t="s">
        <v>1658</v>
      </c>
      <c r="AD603" s="40">
        <f>ROW()</f>
        <v>603</v>
      </c>
      <c r="BB603" s="40" t="s">
        <v>1659</v>
      </c>
      <c r="BC603" s="40" t="s">
        <v>348</v>
      </c>
      <c r="BD603" s="41" t="b">
        <v>1</v>
      </c>
      <c r="BE603" s="42" t="str">
        <f t="shared" si="80"/>
        <v>38200</v>
      </c>
      <c r="BF603" s="40" t="str">
        <f t="shared" si="81"/>
        <v>38200</v>
      </c>
      <c r="BG603" s="40" t="b">
        <v>1</v>
      </c>
      <c r="BH603" s="40" t="b">
        <v>1</v>
      </c>
      <c r="BK603" s="40" t="e">
        <f t="shared" ca="1" si="82"/>
        <v>#N/A</v>
      </c>
      <c r="BL603" s="40" t="e">
        <f t="shared" ca="1" si="83"/>
        <v>#N/A</v>
      </c>
    </row>
    <row r="604" spans="2:64" ht="15">
      <c r="B604" s="40" t="s">
        <v>1660</v>
      </c>
      <c r="AD604" s="40">
        <f>ROW()</f>
        <v>604</v>
      </c>
      <c r="BB604" s="40" t="s">
        <v>1661</v>
      </c>
      <c r="BC604" s="40" t="s">
        <v>348</v>
      </c>
      <c r="BD604" s="41" t="b">
        <v>1</v>
      </c>
      <c r="BE604" s="42" t="str">
        <f>O163</f>
        <v>38200.00</v>
      </c>
      <c r="BF604" s="40" t="str">
        <f>""&amp;O163</f>
        <v>38200.00</v>
      </c>
      <c r="BG604" s="40" t="b">
        <v>0</v>
      </c>
      <c r="BH604" s="40" t="b">
        <v>0</v>
      </c>
      <c r="BK604" s="40" t="e">
        <f t="shared" ca="1" si="82"/>
        <v>#N/A</v>
      </c>
      <c r="BL604" s="40" t="e">
        <f t="shared" ca="1" si="83"/>
        <v>#N/A</v>
      </c>
    </row>
    <row r="605" spans="2:64" ht="15">
      <c r="B605" s="40" t="s">
        <v>1662</v>
      </c>
      <c r="AD605" s="40">
        <f>ROW()</f>
        <v>605</v>
      </c>
      <c r="BB605" s="40" t="s">
        <v>1663</v>
      </c>
      <c r="BC605" s="40" t="s">
        <v>348</v>
      </c>
      <c r="BD605" s="41" t="b">
        <v>1</v>
      </c>
      <c r="BE605" s="42" t="str">
        <f>O164</f>
        <v>0</v>
      </c>
      <c r="BF605" s="40" t="str">
        <f>""&amp;O164</f>
        <v>0</v>
      </c>
      <c r="BG605" s="40" t="b">
        <v>1</v>
      </c>
      <c r="BH605" s="40" t="b">
        <v>1</v>
      </c>
      <c r="BK605" s="40" t="e">
        <f t="shared" ca="1" si="82"/>
        <v>#N/A</v>
      </c>
      <c r="BL605" s="40" t="e">
        <f t="shared" ca="1" si="83"/>
        <v>#N/A</v>
      </c>
    </row>
    <row r="606" spans="2:64" ht="15">
      <c r="B606" s="40" t="s">
        <v>1664</v>
      </c>
      <c r="AD606" s="40">
        <f>ROW()</f>
        <v>606</v>
      </c>
      <c r="BB606" s="40" t="s">
        <v>1665</v>
      </c>
      <c r="BC606" s="40" t="s">
        <v>348</v>
      </c>
      <c r="BD606" s="41" t="b">
        <v>1</v>
      </c>
      <c r="BE606" s="42" t="str">
        <f>O165</f>
        <v>0</v>
      </c>
      <c r="BF606" s="40" t="str">
        <f>""&amp;O165</f>
        <v>0</v>
      </c>
      <c r="BG606" s="40" t="b">
        <v>1</v>
      </c>
      <c r="BH606" s="40" t="b">
        <v>1</v>
      </c>
      <c r="BK606" s="40" t="e">
        <f t="shared" ca="1" si="82"/>
        <v>#N/A</v>
      </c>
      <c r="BL606" s="40" t="e">
        <f t="shared" ca="1" si="83"/>
        <v>#N/A</v>
      </c>
    </row>
    <row r="607" spans="2:64" ht="15">
      <c r="B607" s="40" t="s">
        <v>1666</v>
      </c>
      <c r="AD607" s="40">
        <f>ROW()</f>
        <v>607</v>
      </c>
      <c r="BB607" s="40" t="s">
        <v>1667</v>
      </c>
      <c r="BC607" s="40" t="s">
        <v>348</v>
      </c>
      <c r="BD607" s="41" t="b">
        <v>1</v>
      </c>
      <c r="BE607" s="42" t="str">
        <f>O166</f>
        <v>0</v>
      </c>
      <c r="BF607" s="40" t="str">
        <f>""&amp;O166</f>
        <v>0</v>
      </c>
      <c r="BG607" s="40" t="b">
        <v>1</v>
      </c>
      <c r="BH607" s="40" t="b">
        <v>1</v>
      </c>
      <c r="BK607" s="40" t="e">
        <f t="shared" ca="1" si="82"/>
        <v>#N/A</v>
      </c>
      <c r="BL607" s="40" t="e">
        <f t="shared" ca="1" si="83"/>
        <v>#N/A</v>
      </c>
    </row>
    <row r="608" spans="2:64" ht="15">
      <c r="B608" s="40" t="s">
        <v>1668</v>
      </c>
      <c r="AD608" s="40">
        <f>ROW()</f>
        <v>608</v>
      </c>
      <c r="BB608" s="40" t="s">
        <v>1669</v>
      </c>
      <c r="BC608" s="40" t="s">
        <v>348</v>
      </c>
      <c r="BD608" s="41" t="b">
        <v>1</v>
      </c>
      <c r="BE608" s="42" t="str">
        <f>O167</f>
        <v>38200</v>
      </c>
      <c r="BF608" s="40" t="str">
        <f>""&amp;O167</f>
        <v>38200</v>
      </c>
      <c r="BG608" s="40" t="b">
        <v>1</v>
      </c>
      <c r="BH608" s="40" t="b">
        <v>1</v>
      </c>
      <c r="BK608" s="40" t="e">
        <f t="shared" ca="1" si="82"/>
        <v>#N/A</v>
      </c>
      <c r="BL608" s="40" t="e">
        <f t="shared" ca="1" si="83"/>
        <v>#N/A</v>
      </c>
    </row>
    <row r="609" spans="2:64" ht="15">
      <c r="B609" s="40" t="s">
        <v>1670</v>
      </c>
      <c r="AD609" s="40">
        <f>ROW()</f>
        <v>609</v>
      </c>
      <c r="BB609" s="59" t="s">
        <v>1671</v>
      </c>
      <c r="BC609" s="40" t="s">
        <v>348</v>
      </c>
      <c r="BD609" s="41" t="b">
        <v>1</v>
      </c>
      <c r="BE609" s="42" t="str">
        <f>O169</f>
        <v>31318370.00</v>
      </c>
      <c r="BF609" s="40" t="str">
        <f>""&amp;O169</f>
        <v>31318370.00</v>
      </c>
      <c r="BG609" s="40" t="b">
        <v>0</v>
      </c>
      <c r="BH609" s="40" t="b">
        <v>0</v>
      </c>
      <c r="BK609" s="40" t="e">
        <f t="shared" ca="1" si="82"/>
        <v>#N/A</v>
      </c>
      <c r="BL609" s="40" t="e">
        <f t="shared" ca="1" si="83"/>
        <v>#N/A</v>
      </c>
    </row>
    <row r="610" spans="2:64" ht="15">
      <c r="B610" s="40" t="s">
        <v>1672</v>
      </c>
      <c r="AD610" s="40">
        <f>ROW()</f>
        <v>610</v>
      </c>
      <c r="BB610" s="59" t="s">
        <v>1673</v>
      </c>
      <c r="BC610" s="40" t="s">
        <v>458</v>
      </c>
      <c r="BD610" s="41" t="b">
        <v>0</v>
      </c>
      <c r="BE610" s="40" t="s">
        <v>681</v>
      </c>
      <c r="BF610" s="40" t="s">
        <v>681</v>
      </c>
      <c r="BG610" s="40" t="b">
        <v>0</v>
      </c>
      <c r="BH610" s="40" t="b">
        <v>0</v>
      </c>
      <c r="BK610" s="40" t="s">
        <v>460</v>
      </c>
      <c r="BL610" s="40" t="s">
        <v>460</v>
      </c>
    </row>
    <row r="611" spans="2:64" ht="15">
      <c r="B611" s="40" t="s">
        <v>1674</v>
      </c>
      <c r="AD611" s="40">
        <f>ROW()</f>
        <v>611</v>
      </c>
      <c r="BB611" s="40" t="s">
        <v>1675</v>
      </c>
      <c r="BC611" s="40" t="s">
        <v>458</v>
      </c>
      <c r="BD611" s="41" t="b">
        <v>0</v>
      </c>
      <c r="BE611" s="40" t="s">
        <v>1676</v>
      </c>
      <c r="BF611" s="40" t="s">
        <v>1676</v>
      </c>
      <c r="BG611" s="40" t="b">
        <v>0</v>
      </c>
      <c r="BH611" s="40" t="b">
        <v>0</v>
      </c>
      <c r="BK611" s="40" t="s">
        <v>460</v>
      </c>
      <c r="BL611" s="40" t="s">
        <v>460</v>
      </c>
    </row>
    <row r="612" spans="2:64" ht="15">
      <c r="B612" s="40" t="s">
        <v>1677</v>
      </c>
      <c r="AD612" s="40">
        <f>ROW()</f>
        <v>612</v>
      </c>
      <c r="BB612" s="40" t="s">
        <v>1678</v>
      </c>
      <c r="BC612" s="40" t="s">
        <v>348</v>
      </c>
      <c r="BD612" s="41" t="b">
        <v>1</v>
      </c>
      <c r="BE612" s="42">
        <f t="shared" ref="BE612:BE623" si="84">R150</f>
        <v>0</v>
      </c>
      <c r="BF612" s="40" t="str">
        <f t="shared" ref="BF612:BF623" si="85">""&amp;R150</f>
        <v/>
      </c>
      <c r="BG612" s="40" t="b">
        <v>0</v>
      </c>
      <c r="BH612" s="40" t="b">
        <v>0</v>
      </c>
      <c r="BK612" s="40" t="e">
        <f t="shared" ref="BK612:BK629" ca="1" si="86">_xlfn.FORMULATEXT(BE612)</f>
        <v>#N/A</v>
      </c>
      <c r="BL612" s="40" t="e">
        <f t="shared" ref="BL612:BL629" ca="1" si="87">_xlfn.FORMULATEXT(BE612)</f>
        <v>#N/A</v>
      </c>
    </row>
    <row r="613" spans="2:64" ht="15">
      <c r="B613" s="40" t="s">
        <v>1679</v>
      </c>
      <c r="AD613" s="40">
        <f>ROW()</f>
        <v>613</v>
      </c>
      <c r="BB613" s="40" t="s">
        <v>1680</v>
      </c>
      <c r="BC613" s="40" t="s">
        <v>348</v>
      </c>
      <c r="BD613" s="41" t="b">
        <v>1</v>
      </c>
      <c r="BE613" s="42" t="str">
        <f t="shared" si="84"/>
        <v>0.00</v>
      </c>
      <c r="BF613" s="40" t="str">
        <f t="shared" si="85"/>
        <v>0.00</v>
      </c>
      <c r="BG613" s="40" t="b">
        <v>0</v>
      </c>
      <c r="BH613" s="40" t="b">
        <v>0</v>
      </c>
      <c r="BK613" s="40" t="e">
        <f t="shared" ca="1" si="86"/>
        <v>#N/A</v>
      </c>
      <c r="BL613" s="40" t="e">
        <f t="shared" ca="1" si="87"/>
        <v>#N/A</v>
      </c>
    </row>
    <row r="614" spans="2:64" ht="15">
      <c r="B614" s="40" t="s">
        <v>1681</v>
      </c>
      <c r="AD614" s="40">
        <f>ROW()</f>
        <v>614</v>
      </c>
      <c r="BB614" s="40" t="s">
        <v>1682</v>
      </c>
      <c r="BC614" s="40" t="s">
        <v>348</v>
      </c>
      <c r="BD614" s="41" t="b">
        <v>1</v>
      </c>
      <c r="BE614" s="42">
        <f t="shared" si="84"/>
        <v>0</v>
      </c>
      <c r="BF614" s="40" t="str">
        <f t="shared" si="85"/>
        <v/>
      </c>
      <c r="BG614" s="40" t="b">
        <v>1</v>
      </c>
      <c r="BH614" s="40" t="b">
        <v>1</v>
      </c>
      <c r="BK614" s="40" t="e">
        <f t="shared" ca="1" si="86"/>
        <v>#N/A</v>
      </c>
      <c r="BL614" s="40" t="e">
        <f t="shared" ca="1" si="87"/>
        <v>#N/A</v>
      </c>
    </row>
    <row r="615" spans="2:64" ht="15">
      <c r="B615" s="40" t="s">
        <v>1683</v>
      </c>
      <c r="AD615" s="40">
        <f>ROW()</f>
        <v>615</v>
      </c>
      <c r="BB615" s="40" t="s">
        <v>1684</v>
      </c>
      <c r="BC615" s="40" t="s">
        <v>348</v>
      </c>
      <c r="BD615" s="41" t="b">
        <v>1</v>
      </c>
      <c r="BE615" s="42">
        <f t="shared" si="84"/>
        <v>0</v>
      </c>
      <c r="BF615" s="40" t="str">
        <f t="shared" si="85"/>
        <v/>
      </c>
      <c r="BG615" s="40" t="b">
        <v>1</v>
      </c>
      <c r="BH615" s="40" t="b">
        <v>1</v>
      </c>
      <c r="BK615" s="40" t="e">
        <f t="shared" ca="1" si="86"/>
        <v>#N/A</v>
      </c>
      <c r="BL615" s="40" t="e">
        <f t="shared" ca="1" si="87"/>
        <v>#N/A</v>
      </c>
    </row>
    <row r="616" spans="2:64" ht="15">
      <c r="B616" s="40" t="s">
        <v>1685</v>
      </c>
      <c r="AD616" s="40">
        <f>ROW()</f>
        <v>616</v>
      </c>
      <c r="BB616" s="40" t="s">
        <v>1686</v>
      </c>
      <c r="BC616" s="40" t="s">
        <v>348</v>
      </c>
      <c r="BD616" s="41" t="b">
        <v>1</v>
      </c>
      <c r="BE616" s="42">
        <f t="shared" si="84"/>
        <v>0</v>
      </c>
      <c r="BF616" s="40" t="str">
        <f t="shared" si="85"/>
        <v/>
      </c>
      <c r="BG616" s="40" t="b">
        <v>1</v>
      </c>
      <c r="BH616" s="40" t="b">
        <v>1</v>
      </c>
      <c r="BK616" s="40" t="e">
        <f t="shared" ca="1" si="86"/>
        <v>#N/A</v>
      </c>
      <c r="BL616" s="40" t="e">
        <f t="shared" ca="1" si="87"/>
        <v>#N/A</v>
      </c>
    </row>
    <row r="617" spans="2:64" ht="15">
      <c r="B617" s="40" t="s">
        <v>1687</v>
      </c>
      <c r="AD617" s="40">
        <f>ROW()</f>
        <v>617</v>
      </c>
      <c r="BB617" s="40" t="s">
        <v>1688</v>
      </c>
      <c r="BC617" s="40" t="s">
        <v>348</v>
      </c>
      <c r="BD617" s="41" t="b">
        <v>1</v>
      </c>
      <c r="BE617" s="42">
        <f t="shared" si="84"/>
        <v>0</v>
      </c>
      <c r="BF617" s="40" t="str">
        <f t="shared" si="85"/>
        <v/>
      </c>
      <c r="BG617" s="40" t="b">
        <v>1</v>
      </c>
      <c r="BH617" s="40" t="b">
        <v>1</v>
      </c>
      <c r="BK617" s="40" t="e">
        <f t="shared" ca="1" si="86"/>
        <v>#N/A</v>
      </c>
      <c r="BL617" s="40" t="e">
        <f t="shared" ca="1" si="87"/>
        <v>#N/A</v>
      </c>
    </row>
    <row r="618" spans="2:64" ht="15">
      <c r="B618" s="40" t="s">
        <v>1689</v>
      </c>
      <c r="AD618" s="40">
        <f>ROW()</f>
        <v>618</v>
      </c>
      <c r="BB618" s="40" t="s">
        <v>1690</v>
      </c>
      <c r="BC618" s="40" t="s">
        <v>348</v>
      </c>
      <c r="BD618" s="41" t="b">
        <v>1</v>
      </c>
      <c r="BE618" s="42">
        <f t="shared" si="84"/>
        <v>0</v>
      </c>
      <c r="BF618" s="40" t="str">
        <f t="shared" si="85"/>
        <v/>
      </c>
      <c r="BG618" s="40" t="b">
        <v>1</v>
      </c>
      <c r="BH618" s="40" t="b">
        <v>1</v>
      </c>
      <c r="BK618" s="40" t="e">
        <f t="shared" ca="1" si="86"/>
        <v>#N/A</v>
      </c>
      <c r="BL618" s="40" t="e">
        <f t="shared" ca="1" si="87"/>
        <v>#N/A</v>
      </c>
    </row>
    <row r="619" spans="2:64" ht="15">
      <c r="B619" s="40" t="s">
        <v>1691</v>
      </c>
      <c r="AD619" s="40">
        <f>ROW()</f>
        <v>619</v>
      </c>
      <c r="BB619" s="40" t="s">
        <v>1692</v>
      </c>
      <c r="BC619" s="40" t="s">
        <v>348</v>
      </c>
      <c r="BD619" s="41" t="b">
        <v>1</v>
      </c>
      <c r="BE619" s="42">
        <f t="shared" si="84"/>
        <v>0</v>
      </c>
      <c r="BF619" s="40" t="str">
        <f t="shared" si="85"/>
        <v/>
      </c>
      <c r="BG619" s="40" t="b">
        <v>1</v>
      </c>
      <c r="BH619" s="40" t="b">
        <v>1</v>
      </c>
      <c r="BK619" s="40" t="e">
        <f t="shared" ca="1" si="86"/>
        <v>#N/A</v>
      </c>
      <c r="BL619" s="40" t="e">
        <f t="shared" ca="1" si="87"/>
        <v>#N/A</v>
      </c>
    </row>
    <row r="620" spans="2:64" ht="15">
      <c r="B620" s="40" t="s">
        <v>1693</v>
      </c>
      <c r="AD620" s="40">
        <f>ROW()</f>
        <v>620</v>
      </c>
      <c r="BB620" s="40" t="s">
        <v>1694</v>
      </c>
      <c r="BC620" s="40" t="s">
        <v>348</v>
      </c>
      <c r="BD620" s="41" t="b">
        <v>1</v>
      </c>
      <c r="BE620" s="42">
        <f t="shared" si="84"/>
        <v>0</v>
      </c>
      <c r="BF620" s="40" t="str">
        <f t="shared" si="85"/>
        <v/>
      </c>
      <c r="BG620" s="40" t="b">
        <v>1</v>
      </c>
      <c r="BH620" s="40" t="b">
        <v>1</v>
      </c>
      <c r="BK620" s="40" t="e">
        <f t="shared" ca="1" si="86"/>
        <v>#N/A</v>
      </c>
      <c r="BL620" s="40" t="e">
        <f t="shared" ca="1" si="87"/>
        <v>#N/A</v>
      </c>
    </row>
    <row r="621" spans="2:64" ht="15">
      <c r="B621" s="40" t="s">
        <v>1695</v>
      </c>
      <c r="AD621" s="40">
        <f>ROW()</f>
        <v>621</v>
      </c>
      <c r="BB621" s="40" t="s">
        <v>1696</v>
      </c>
      <c r="BC621" s="40" t="s">
        <v>348</v>
      </c>
      <c r="BD621" s="41" t="b">
        <v>1</v>
      </c>
      <c r="BE621" s="42">
        <f t="shared" si="84"/>
        <v>0</v>
      </c>
      <c r="BF621" s="40" t="str">
        <f t="shared" si="85"/>
        <v/>
      </c>
      <c r="BG621" s="40" t="b">
        <v>1</v>
      </c>
      <c r="BH621" s="40" t="b">
        <v>1</v>
      </c>
      <c r="BK621" s="40" t="e">
        <f t="shared" ca="1" si="86"/>
        <v>#N/A</v>
      </c>
      <c r="BL621" s="40" t="e">
        <f t="shared" ca="1" si="87"/>
        <v>#N/A</v>
      </c>
    </row>
    <row r="622" spans="2:64" ht="15">
      <c r="B622" s="40" t="s">
        <v>1697</v>
      </c>
      <c r="AD622" s="40">
        <f>ROW()</f>
        <v>622</v>
      </c>
      <c r="BB622" s="40" t="s">
        <v>1698</v>
      </c>
      <c r="BC622" s="40" t="s">
        <v>348</v>
      </c>
      <c r="BD622" s="41" t="b">
        <v>1</v>
      </c>
      <c r="BE622" s="42">
        <f t="shared" si="84"/>
        <v>0</v>
      </c>
      <c r="BF622" s="40" t="str">
        <f t="shared" si="85"/>
        <v/>
      </c>
      <c r="BG622" s="40" t="b">
        <v>1</v>
      </c>
      <c r="BH622" s="40" t="b">
        <v>1</v>
      </c>
      <c r="BK622" s="40" t="e">
        <f t="shared" ca="1" si="86"/>
        <v>#N/A</v>
      </c>
      <c r="BL622" s="40" t="e">
        <f t="shared" ca="1" si="87"/>
        <v>#N/A</v>
      </c>
    </row>
    <row r="623" spans="2:64" ht="15">
      <c r="B623" s="40" t="s">
        <v>1699</v>
      </c>
      <c r="AD623" s="40">
        <f>ROW()</f>
        <v>623</v>
      </c>
      <c r="BB623" s="40" t="s">
        <v>1700</v>
      </c>
      <c r="BC623" s="40" t="s">
        <v>348</v>
      </c>
      <c r="BD623" s="41" t="b">
        <v>1</v>
      </c>
      <c r="BE623" s="42">
        <f t="shared" si="84"/>
        <v>0</v>
      </c>
      <c r="BF623" s="40" t="str">
        <f t="shared" si="85"/>
        <v/>
      </c>
      <c r="BG623" s="40" t="b">
        <v>1</v>
      </c>
      <c r="BH623" s="40" t="b">
        <v>1</v>
      </c>
      <c r="BK623" s="40" t="e">
        <f t="shared" ca="1" si="86"/>
        <v>#N/A</v>
      </c>
      <c r="BL623" s="40" t="e">
        <f t="shared" ca="1" si="87"/>
        <v>#N/A</v>
      </c>
    </row>
    <row r="624" spans="2:64" ht="15">
      <c r="B624" s="40" t="s">
        <v>1701</v>
      </c>
      <c r="AD624" s="40">
        <f>ROW()</f>
        <v>624</v>
      </c>
      <c r="BB624" s="40" t="s">
        <v>1702</v>
      </c>
      <c r="BC624" s="40" t="s">
        <v>348</v>
      </c>
      <c r="BD624" s="41" t="b">
        <v>1</v>
      </c>
      <c r="BE624" s="42" t="str">
        <f>R163</f>
        <v>0.00</v>
      </c>
      <c r="BF624" s="40" t="str">
        <f>""&amp;R163</f>
        <v>0.00</v>
      </c>
      <c r="BG624" s="40" t="b">
        <v>0</v>
      </c>
      <c r="BH624" s="40" t="b">
        <v>0</v>
      </c>
      <c r="BK624" s="40" t="e">
        <f t="shared" ca="1" si="86"/>
        <v>#N/A</v>
      </c>
      <c r="BL624" s="40" t="e">
        <f t="shared" ca="1" si="87"/>
        <v>#N/A</v>
      </c>
    </row>
    <row r="625" spans="2:64" ht="15">
      <c r="B625" s="40" t="s">
        <v>1703</v>
      </c>
      <c r="AD625" s="40">
        <f>ROW()</f>
        <v>625</v>
      </c>
      <c r="BB625" s="40" t="s">
        <v>1704</v>
      </c>
      <c r="BC625" s="40" t="s">
        <v>348</v>
      </c>
      <c r="BD625" s="41" t="b">
        <v>1</v>
      </c>
      <c r="BE625" s="42">
        <f>R164</f>
        <v>0</v>
      </c>
      <c r="BF625" s="40" t="str">
        <f>""&amp;R164</f>
        <v/>
      </c>
      <c r="BG625" s="40" t="b">
        <v>1</v>
      </c>
      <c r="BH625" s="40" t="b">
        <v>1</v>
      </c>
      <c r="BK625" s="40" t="e">
        <f t="shared" ca="1" si="86"/>
        <v>#N/A</v>
      </c>
      <c r="BL625" s="40" t="e">
        <f t="shared" ca="1" si="87"/>
        <v>#N/A</v>
      </c>
    </row>
    <row r="626" spans="2:64" ht="15">
      <c r="B626" s="40" t="s">
        <v>1705</v>
      </c>
      <c r="AD626" s="40">
        <f>ROW()</f>
        <v>626</v>
      </c>
      <c r="BB626" s="40" t="s">
        <v>1706</v>
      </c>
      <c r="BC626" s="40" t="s">
        <v>348</v>
      </c>
      <c r="BD626" s="41" t="b">
        <v>1</v>
      </c>
      <c r="BE626" s="42">
        <f>R165</f>
        <v>0</v>
      </c>
      <c r="BF626" s="40" t="str">
        <f>""&amp;R165</f>
        <v/>
      </c>
      <c r="BG626" s="40" t="b">
        <v>1</v>
      </c>
      <c r="BH626" s="40" t="b">
        <v>1</v>
      </c>
      <c r="BK626" s="40" t="e">
        <f t="shared" ca="1" si="86"/>
        <v>#N/A</v>
      </c>
      <c r="BL626" s="40" t="e">
        <f t="shared" ca="1" si="87"/>
        <v>#N/A</v>
      </c>
    </row>
    <row r="627" spans="2:64" ht="15">
      <c r="B627" s="40" t="s">
        <v>1707</v>
      </c>
      <c r="AD627" s="40">
        <f>ROW()</f>
        <v>627</v>
      </c>
      <c r="BB627" s="40" t="s">
        <v>1708</v>
      </c>
      <c r="BC627" s="40" t="s">
        <v>348</v>
      </c>
      <c r="BD627" s="41" t="b">
        <v>1</v>
      </c>
      <c r="BE627" s="42">
        <f>R166</f>
        <v>0</v>
      </c>
      <c r="BF627" s="40" t="str">
        <f>""&amp;R166</f>
        <v/>
      </c>
      <c r="BG627" s="40" t="b">
        <v>1</v>
      </c>
      <c r="BH627" s="40" t="b">
        <v>1</v>
      </c>
      <c r="BK627" s="40" t="e">
        <f t="shared" ca="1" si="86"/>
        <v>#N/A</v>
      </c>
      <c r="BL627" s="40" t="e">
        <f t="shared" ca="1" si="87"/>
        <v>#N/A</v>
      </c>
    </row>
    <row r="628" spans="2:64" ht="15">
      <c r="B628" s="40" t="s">
        <v>1709</v>
      </c>
      <c r="AD628" s="40">
        <f>ROW()</f>
        <v>628</v>
      </c>
      <c r="BB628" s="40" t="s">
        <v>1710</v>
      </c>
      <c r="BC628" s="40" t="s">
        <v>348</v>
      </c>
      <c r="BD628" s="41" t="b">
        <v>1</v>
      </c>
      <c r="BE628" s="42">
        <f>R167</f>
        <v>0</v>
      </c>
      <c r="BF628" s="40" t="str">
        <f>""&amp;R167</f>
        <v/>
      </c>
      <c r="BG628" s="40" t="b">
        <v>1</v>
      </c>
      <c r="BH628" s="40" t="b">
        <v>1</v>
      </c>
      <c r="BK628" s="40" t="e">
        <f t="shared" ca="1" si="86"/>
        <v>#N/A</v>
      </c>
      <c r="BL628" s="40" t="e">
        <f t="shared" ca="1" si="87"/>
        <v>#N/A</v>
      </c>
    </row>
    <row r="629" spans="2:64" ht="15">
      <c r="B629" s="40" t="s">
        <v>1711</v>
      </c>
      <c r="AD629" s="40">
        <f>ROW()</f>
        <v>629</v>
      </c>
      <c r="BB629" s="59" t="s">
        <v>1712</v>
      </c>
      <c r="BC629" s="40" t="s">
        <v>348</v>
      </c>
      <c r="BD629" s="41" t="b">
        <v>1</v>
      </c>
      <c r="BE629" s="42">
        <f>R169</f>
        <v>0</v>
      </c>
      <c r="BF629" s="40" t="str">
        <f>""&amp;R169</f>
        <v/>
      </c>
      <c r="BG629" s="40" t="b">
        <v>0</v>
      </c>
      <c r="BH629" s="40" t="b">
        <v>0</v>
      </c>
      <c r="BK629" s="40" t="e">
        <f t="shared" ca="1" si="86"/>
        <v>#N/A</v>
      </c>
      <c r="BL629" s="40" t="e">
        <f t="shared" ca="1" si="87"/>
        <v>#N/A</v>
      </c>
    </row>
    <row r="630" spans="2:64" ht="15">
      <c r="AD630" s="40">
        <f>ROW()</f>
        <v>630</v>
      </c>
      <c r="BB630" s="40" t="s">
        <v>1713</v>
      </c>
      <c r="BC630" s="40" t="s">
        <v>458</v>
      </c>
      <c r="BD630" s="41" t="b">
        <v>0</v>
      </c>
      <c r="BE630" s="40" t="s">
        <v>808</v>
      </c>
      <c r="BF630" s="40" t="s">
        <v>808</v>
      </c>
      <c r="BG630" s="40" t="b">
        <v>0</v>
      </c>
      <c r="BH630" s="40" t="b">
        <v>0</v>
      </c>
      <c r="BK630" s="40" t="s">
        <v>460</v>
      </c>
      <c r="BL630" s="40" t="s">
        <v>460</v>
      </c>
    </row>
    <row r="631" spans="2:64" ht="15">
      <c r="B631" s="37" t="s">
        <v>1714</v>
      </c>
      <c r="M631" s="263" t="s">
        <v>1715</v>
      </c>
      <c r="N631" s="263"/>
      <c r="O631" s="263"/>
      <c r="P631" s="263"/>
      <c r="AD631" s="40">
        <f>ROW()</f>
        <v>631</v>
      </c>
      <c r="BB631" s="40" t="s">
        <v>1716</v>
      </c>
      <c r="BC631" s="40" t="s">
        <v>458</v>
      </c>
      <c r="BD631" s="41" t="b">
        <v>0</v>
      </c>
      <c r="BE631" s="40" t="s">
        <v>920</v>
      </c>
      <c r="BF631" s="40" t="s">
        <v>920</v>
      </c>
      <c r="BG631" s="40" t="b">
        <v>0</v>
      </c>
      <c r="BH631" s="40" t="b">
        <v>0</v>
      </c>
      <c r="BK631" s="40" t="s">
        <v>460</v>
      </c>
      <c r="BL631" s="40" t="s">
        <v>460</v>
      </c>
    </row>
    <row r="632" spans="2:64" ht="15">
      <c r="AD632" s="40">
        <f>ROW()</f>
        <v>632</v>
      </c>
      <c r="BB632" s="40" t="s">
        <v>1717</v>
      </c>
      <c r="BC632" s="40" t="s">
        <v>348</v>
      </c>
      <c r="BD632" s="41" t="b">
        <v>1</v>
      </c>
      <c r="BE632" s="42" t="str">
        <f>J171</f>
        <v>0.00</v>
      </c>
      <c r="BF632" s="40" t="str">
        <f>""&amp;J171</f>
        <v>0.00</v>
      </c>
      <c r="BG632" s="40" t="b">
        <v>0</v>
      </c>
      <c r="BH632" s="40" t="b">
        <v>0</v>
      </c>
      <c r="BK632" s="40" t="e">
        <f t="shared" ref="BK632:BK642" ca="1" si="88">_xlfn.FORMULATEXT(BE632)</f>
        <v>#N/A</v>
      </c>
      <c r="BL632" s="40" t="e">
        <f t="shared" ref="BL632:BL642" ca="1" si="89">_xlfn.FORMULATEXT(BE632)</f>
        <v>#N/A</v>
      </c>
    </row>
    <row r="633" spans="2:64" ht="15">
      <c r="B633" s="40" t="s">
        <v>1401</v>
      </c>
      <c r="M633" s="110" t="s">
        <v>1956</v>
      </c>
      <c r="N633" s="264"/>
      <c r="O633" s="264"/>
      <c r="P633" s="103"/>
      <c r="AD633" s="40">
        <f>ROW()</f>
        <v>633</v>
      </c>
      <c r="BB633" s="40" t="s">
        <v>1718</v>
      </c>
      <c r="BC633" s="40" t="s">
        <v>348</v>
      </c>
      <c r="BD633" s="41" t="b">
        <v>1</v>
      </c>
      <c r="BE633" s="42" t="str">
        <f>J172</f>
        <v>0.00</v>
      </c>
      <c r="BF633" s="40" t="str">
        <f>""&amp;J172</f>
        <v>0.00</v>
      </c>
      <c r="BG633" s="40" t="b">
        <v>0</v>
      </c>
      <c r="BH633" s="40" t="b">
        <v>0</v>
      </c>
      <c r="BK633" s="40" t="e">
        <f t="shared" ca="1" si="88"/>
        <v>#N/A</v>
      </c>
      <c r="BL633" s="40" t="e">
        <f t="shared" ca="1" si="89"/>
        <v>#N/A</v>
      </c>
    </row>
    <row r="634" spans="2:64" ht="15">
      <c r="AD634" s="40">
        <f>ROW()</f>
        <v>634</v>
      </c>
      <c r="BB634" s="40" t="s">
        <v>1719</v>
      </c>
      <c r="BC634" s="40" t="s">
        <v>348</v>
      </c>
      <c r="BD634" s="41" t="b">
        <v>1</v>
      </c>
      <c r="BE634" s="42" t="str">
        <f>J173</f>
        <v>0.00</v>
      </c>
      <c r="BF634" s="40" t="str">
        <f>""&amp;J173</f>
        <v>0.00</v>
      </c>
      <c r="BG634" s="40" t="b">
        <v>0</v>
      </c>
      <c r="BH634" s="40" t="b">
        <v>0</v>
      </c>
      <c r="BK634" s="40" t="e">
        <f t="shared" ca="1" si="88"/>
        <v>#N/A</v>
      </c>
      <c r="BL634" s="40" t="e">
        <f t="shared" ca="1" si="89"/>
        <v>#N/A</v>
      </c>
    </row>
    <row r="635" spans="2:64" ht="15">
      <c r="B635" s="40" t="s">
        <v>1720</v>
      </c>
      <c r="M635" s="110"/>
      <c r="N635" s="264"/>
      <c r="O635" s="264"/>
      <c r="P635" s="103"/>
      <c r="AD635" s="40">
        <f>ROW()</f>
        <v>635</v>
      </c>
      <c r="BB635" s="40" t="s">
        <v>1721</v>
      </c>
      <c r="BC635" s="40" t="s">
        <v>348</v>
      </c>
      <c r="BD635" s="41" t="b">
        <v>1</v>
      </c>
      <c r="BE635" s="42" t="str">
        <f>J174</f>
        <v>0.00</v>
      </c>
      <c r="BF635" s="40" t="str">
        <f>""&amp;J174</f>
        <v>0.00</v>
      </c>
      <c r="BG635" s="40" t="b">
        <v>0</v>
      </c>
      <c r="BH635" s="40" t="b">
        <v>0</v>
      </c>
      <c r="BK635" s="40" t="e">
        <f t="shared" ca="1" si="88"/>
        <v>#N/A</v>
      </c>
      <c r="BL635" s="40" t="e">
        <f t="shared" ca="1" si="89"/>
        <v>#N/A</v>
      </c>
    </row>
    <row r="636" spans="2:64" ht="15">
      <c r="AD636" s="40">
        <f>ROW()</f>
        <v>636</v>
      </c>
      <c r="BB636" s="40" t="s">
        <v>1722</v>
      </c>
      <c r="BC636" s="40" t="s">
        <v>348</v>
      </c>
      <c r="BD636" s="41" t="b">
        <v>1</v>
      </c>
      <c r="BE636" s="42" t="str">
        <f>J175</f>
        <v>0.00</v>
      </c>
      <c r="BF636" s="40" t="str">
        <f>""&amp;J175</f>
        <v>0.00</v>
      </c>
      <c r="BG636" s="40" t="b">
        <v>0</v>
      </c>
      <c r="BH636" s="40" t="b">
        <v>0</v>
      </c>
      <c r="BK636" s="40" t="e">
        <f t="shared" ca="1" si="88"/>
        <v>#N/A</v>
      </c>
      <c r="BL636" s="40" t="e">
        <f t="shared" ca="1" si="89"/>
        <v>#N/A</v>
      </c>
    </row>
    <row r="637" spans="2:64" ht="15">
      <c r="B637" s="40" t="s">
        <v>1723</v>
      </c>
      <c r="M637" s="110" t="s">
        <v>1957</v>
      </c>
      <c r="N637" s="264"/>
      <c r="O637" s="264"/>
      <c r="P637" s="103"/>
      <c r="AD637" s="40">
        <f>ROW()</f>
        <v>637</v>
      </c>
      <c r="BB637" s="40" t="s">
        <v>1724</v>
      </c>
      <c r="BC637" s="40" t="s">
        <v>348</v>
      </c>
      <c r="BD637" s="41" t="b">
        <v>1</v>
      </c>
      <c r="BE637" s="42" t="str">
        <f>J177</f>
        <v>0.00</v>
      </c>
      <c r="BF637" s="40" t="str">
        <f>""&amp;J177</f>
        <v>0.00</v>
      </c>
      <c r="BG637" s="40" t="b">
        <v>0</v>
      </c>
      <c r="BH637" s="40" t="b">
        <v>0</v>
      </c>
      <c r="BK637" s="40" t="e">
        <f t="shared" ca="1" si="88"/>
        <v>#N/A</v>
      </c>
      <c r="BL637" s="40" t="e">
        <f t="shared" ca="1" si="89"/>
        <v>#N/A</v>
      </c>
    </row>
    <row r="638" spans="2:64" ht="15">
      <c r="AD638" s="40">
        <f>ROW()</f>
        <v>638</v>
      </c>
      <c r="BB638" s="40" t="s">
        <v>1725</v>
      </c>
      <c r="BC638" s="40" t="s">
        <v>348</v>
      </c>
      <c r="BD638" s="41" t="b">
        <v>1</v>
      </c>
      <c r="BE638" s="42" t="str">
        <f>J178</f>
        <v>0.00</v>
      </c>
      <c r="BF638" s="40" t="str">
        <f>""&amp;J178</f>
        <v>0.00</v>
      </c>
      <c r="BG638" s="40" t="b">
        <v>0</v>
      </c>
      <c r="BH638" s="40" t="b">
        <v>0</v>
      </c>
      <c r="BK638" s="40" t="e">
        <f t="shared" ca="1" si="88"/>
        <v>#N/A</v>
      </c>
      <c r="BL638" s="40" t="e">
        <f t="shared" ca="1" si="89"/>
        <v>#N/A</v>
      </c>
    </row>
    <row r="639" spans="2:64" ht="15">
      <c r="B639" s="40" t="s">
        <v>1726</v>
      </c>
      <c r="AA639" s="76">
        <v>2</v>
      </c>
      <c r="AD639" s="40">
        <f>ROW()</f>
        <v>639</v>
      </c>
      <c r="BB639" s="40" t="s">
        <v>1727</v>
      </c>
      <c r="BC639" s="40" t="s">
        <v>348</v>
      </c>
      <c r="BD639" s="41" t="b">
        <v>1</v>
      </c>
      <c r="BE639" s="42" t="str">
        <f>J179</f>
        <v>0.00</v>
      </c>
      <c r="BF639" s="40" t="str">
        <f>""&amp;J179</f>
        <v>0.00</v>
      </c>
      <c r="BG639" s="40" t="b">
        <v>0</v>
      </c>
      <c r="BH639" s="40" t="b">
        <v>0</v>
      </c>
      <c r="BK639" s="40" t="e">
        <f t="shared" ca="1" si="88"/>
        <v>#N/A</v>
      </c>
      <c r="BL639" s="40" t="e">
        <f t="shared" ca="1" si="89"/>
        <v>#N/A</v>
      </c>
    </row>
    <row r="640" spans="2:64" ht="15">
      <c r="AD640" s="40">
        <f>ROW()</f>
        <v>640</v>
      </c>
      <c r="BB640" s="40" t="s">
        <v>1728</v>
      </c>
      <c r="BC640" s="40" t="s">
        <v>348</v>
      </c>
      <c r="BD640" s="41" t="b">
        <v>1</v>
      </c>
      <c r="BE640" s="42" t="str">
        <f>J180</f>
        <v>0.00</v>
      </c>
      <c r="BF640" s="40" t="str">
        <f>""&amp;J180</f>
        <v>0.00</v>
      </c>
      <c r="BG640" s="40" t="b">
        <v>0</v>
      </c>
      <c r="BH640" s="40" t="b">
        <v>0</v>
      </c>
      <c r="BK640" s="40" t="e">
        <f t="shared" ca="1" si="88"/>
        <v>#N/A</v>
      </c>
      <c r="BL640" s="40" t="e">
        <f t="shared" ca="1" si="89"/>
        <v>#N/A</v>
      </c>
    </row>
    <row r="641" spans="1:64" ht="15">
      <c r="B641" s="40" t="s">
        <v>1729</v>
      </c>
      <c r="M641" s="110" t="s">
        <v>1958</v>
      </c>
      <c r="N641" s="264"/>
      <c r="O641" s="264"/>
      <c r="P641" s="103"/>
      <c r="AD641" s="40">
        <f>ROW()</f>
        <v>641</v>
      </c>
      <c r="BB641" s="40" t="s">
        <v>1730</v>
      </c>
      <c r="BC641" s="40" t="s">
        <v>348</v>
      </c>
      <c r="BD641" s="41" t="b">
        <v>1</v>
      </c>
      <c r="BE641" s="42" t="str">
        <f>J181</f>
        <v>0.00</v>
      </c>
      <c r="BF641" s="40" t="str">
        <f>""&amp;J181</f>
        <v>0.00</v>
      </c>
      <c r="BG641" s="40" t="b">
        <v>0</v>
      </c>
      <c r="BH641" s="40" t="b">
        <v>0</v>
      </c>
      <c r="BK641" s="40" t="e">
        <f t="shared" ca="1" si="88"/>
        <v>#N/A</v>
      </c>
      <c r="BL641" s="40" t="e">
        <f t="shared" ca="1" si="89"/>
        <v>#N/A</v>
      </c>
    </row>
    <row r="642" spans="1:64" ht="15">
      <c r="AD642" s="40">
        <f>ROW()</f>
        <v>642</v>
      </c>
      <c r="BB642" s="59" t="s">
        <v>1731</v>
      </c>
      <c r="BC642" s="40" t="s">
        <v>348</v>
      </c>
      <c r="BD642" s="41" t="b">
        <v>1</v>
      </c>
      <c r="BE642" s="42" t="str">
        <f>J183</f>
        <v>0.00</v>
      </c>
      <c r="BF642" s="40" t="str">
        <f>""&amp;J183</f>
        <v>0.00</v>
      </c>
      <c r="BG642" s="40" t="b">
        <v>0</v>
      </c>
      <c r="BH642" s="40" t="b">
        <v>0</v>
      </c>
      <c r="BK642" s="40" t="e">
        <f t="shared" ca="1" si="88"/>
        <v>#N/A</v>
      </c>
      <c r="BL642" s="40" t="e">
        <f t="shared" ca="1" si="89"/>
        <v>#N/A</v>
      </c>
    </row>
    <row r="643" spans="1:64" ht="15">
      <c r="B643" s="37" t="s">
        <v>1732</v>
      </c>
      <c r="AD643" s="40">
        <f>ROW()</f>
        <v>643</v>
      </c>
      <c r="BB643" s="40" t="s">
        <v>1733</v>
      </c>
      <c r="BC643" s="40" t="s">
        <v>458</v>
      </c>
      <c r="BD643" s="41" t="b">
        <v>0</v>
      </c>
      <c r="BE643" s="40" t="s">
        <v>808</v>
      </c>
      <c r="BF643" s="40" t="s">
        <v>808</v>
      </c>
      <c r="BG643" s="40" t="b">
        <v>0</v>
      </c>
      <c r="BH643" s="40" t="b">
        <v>0</v>
      </c>
      <c r="BK643" s="40" t="s">
        <v>460</v>
      </c>
      <c r="BL643" s="40" t="s">
        <v>460</v>
      </c>
    </row>
    <row r="644" spans="1:64" ht="15" hidden="1">
      <c r="A644" s="54" t="s">
        <v>360</v>
      </c>
      <c r="AD644" s="40">
        <f>ROW()</f>
        <v>644</v>
      </c>
      <c r="BB644" s="40" t="s">
        <v>1734</v>
      </c>
      <c r="BC644" s="40" t="s">
        <v>458</v>
      </c>
      <c r="BD644" s="41" t="b">
        <v>0</v>
      </c>
      <c r="BE644" s="40" t="s">
        <v>916</v>
      </c>
      <c r="BF644" s="40" t="s">
        <v>916</v>
      </c>
      <c r="BG644" s="40" t="b">
        <v>0</v>
      </c>
      <c r="BH644" s="40" t="b">
        <v>0</v>
      </c>
      <c r="BK644" s="40" t="s">
        <v>460</v>
      </c>
      <c r="BL644" s="40" t="s">
        <v>460</v>
      </c>
    </row>
    <row r="645" spans="1:64" ht="15" hidden="1">
      <c r="A645" s="54" t="s">
        <v>360</v>
      </c>
      <c r="AD645" s="40">
        <f>ROW()</f>
        <v>645</v>
      </c>
      <c r="BB645" s="40" t="s">
        <v>1735</v>
      </c>
      <c r="BC645" s="40" t="s">
        <v>348</v>
      </c>
      <c r="BD645" s="41" t="b">
        <v>1</v>
      </c>
      <c r="BE645" s="42" t="str">
        <f>L171</f>
        <v>0</v>
      </c>
      <c r="BF645" s="40" t="str">
        <f>""&amp;L171</f>
        <v>0</v>
      </c>
      <c r="BG645" s="40" t="b">
        <v>1</v>
      </c>
      <c r="BH645" s="40" t="b">
        <v>1</v>
      </c>
      <c r="BK645" s="40" t="e">
        <f t="shared" ref="BK645:BK655" ca="1" si="90">_xlfn.FORMULATEXT(BE645)</f>
        <v>#N/A</v>
      </c>
      <c r="BL645" s="40" t="e">
        <f t="shared" ref="BL645:BL655" ca="1" si="91">_xlfn.FORMULATEXT(BE645)</f>
        <v>#N/A</v>
      </c>
    </row>
    <row r="646" spans="1:64" ht="15">
      <c r="AD646" s="40">
        <f>ROW()</f>
        <v>646</v>
      </c>
      <c r="BB646" s="40" t="s">
        <v>1736</v>
      </c>
      <c r="BC646" s="40" t="s">
        <v>348</v>
      </c>
      <c r="BD646" s="41" t="b">
        <v>1</v>
      </c>
      <c r="BE646" s="42" t="str">
        <f>L172</f>
        <v>0.00</v>
      </c>
      <c r="BF646" s="40" t="str">
        <f>""&amp;L172</f>
        <v>0.00</v>
      </c>
      <c r="BG646" s="40" t="b">
        <v>0</v>
      </c>
      <c r="BH646" s="40" t="b">
        <v>0</v>
      </c>
      <c r="BK646" s="40" t="e">
        <f t="shared" ca="1" si="90"/>
        <v>#N/A</v>
      </c>
      <c r="BL646" s="40" t="e">
        <f t="shared" ca="1" si="91"/>
        <v>#N/A</v>
      </c>
    </row>
    <row r="647" spans="1:64" ht="15">
      <c r="B647" s="40" t="s">
        <v>1737</v>
      </c>
      <c r="M647" s="110" t="s">
        <v>1408</v>
      </c>
      <c r="N647" s="264"/>
      <c r="O647" s="264"/>
      <c r="P647" s="103"/>
      <c r="AD647" s="40">
        <f>ROW()</f>
        <v>647</v>
      </c>
      <c r="BB647" s="40" t="s">
        <v>1738</v>
      </c>
      <c r="BC647" s="40" t="s">
        <v>348</v>
      </c>
      <c r="BD647" s="41" t="b">
        <v>1</v>
      </c>
      <c r="BE647" s="42" t="str">
        <f>L173</f>
        <v>0</v>
      </c>
      <c r="BF647" s="40" t="str">
        <f>""&amp;L173</f>
        <v>0</v>
      </c>
      <c r="BG647" s="40" t="b">
        <v>1</v>
      </c>
      <c r="BH647" s="40" t="b">
        <v>1</v>
      </c>
      <c r="BK647" s="40" t="e">
        <f t="shared" ca="1" si="90"/>
        <v>#N/A</v>
      </c>
      <c r="BL647" s="40" t="e">
        <f t="shared" ca="1" si="91"/>
        <v>#N/A</v>
      </c>
    </row>
    <row r="648" spans="1:64" ht="15">
      <c r="AD648" s="40">
        <f>ROW()</f>
        <v>648</v>
      </c>
      <c r="BB648" s="40" t="s">
        <v>1739</v>
      </c>
      <c r="BC648" s="40" t="s">
        <v>348</v>
      </c>
      <c r="BD648" s="41" t="b">
        <v>1</v>
      </c>
      <c r="BE648" s="42" t="str">
        <f>L174</f>
        <v>0</v>
      </c>
      <c r="BF648" s="40" t="str">
        <f>""&amp;L174</f>
        <v>0</v>
      </c>
      <c r="BG648" s="40" t="b">
        <v>1</v>
      </c>
      <c r="BH648" s="40" t="b">
        <v>1</v>
      </c>
      <c r="BK648" s="40" t="e">
        <f t="shared" ca="1" si="90"/>
        <v>#N/A</v>
      </c>
      <c r="BL648" s="40" t="e">
        <f t="shared" ca="1" si="91"/>
        <v>#N/A</v>
      </c>
    </row>
    <row r="649" spans="1:64" ht="15">
      <c r="B649" s="40" t="s">
        <v>1740</v>
      </c>
      <c r="M649" s="259"/>
      <c r="N649" s="260"/>
      <c r="O649" s="260"/>
      <c r="P649" s="212"/>
      <c r="AD649" s="40">
        <f>ROW()</f>
        <v>649</v>
      </c>
      <c r="BB649" s="40" t="s">
        <v>1741</v>
      </c>
      <c r="BC649" s="40" t="s">
        <v>348</v>
      </c>
      <c r="BD649" s="41" t="b">
        <v>1</v>
      </c>
      <c r="BE649" s="42">
        <f>L175</f>
        <v>0</v>
      </c>
      <c r="BF649" s="40" t="str">
        <f>""&amp;L175</f>
        <v/>
      </c>
      <c r="BG649" s="40" t="b">
        <v>1</v>
      </c>
      <c r="BH649" s="40" t="b">
        <v>1</v>
      </c>
      <c r="BK649" s="40" t="e">
        <f t="shared" ca="1" si="90"/>
        <v>#N/A</v>
      </c>
      <c r="BL649" s="40" t="e">
        <f t="shared" ca="1" si="91"/>
        <v>#N/A</v>
      </c>
    </row>
    <row r="650" spans="1:64" ht="15">
      <c r="AD650" s="40">
        <f>ROW()</f>
        <v>650</v>
      </c>
      <c r="BB650" s="40" t="s">
        <v>1742</v>
      </c>
      <c r="BC650" s="40" t="s">
        <v>348</v>
      </c>
      <c r="BD650" s="41" t="b">
        <v>1</v>
      </c>
      <c r="BE650" s="42" t="str">
        <f>L177</f>
        <v>0.00</v>
      </c>
      <c r="BF650" s="40" t="str">
        <f>""&amp;L177</f>
        <v>0.00</v>
      </c>
      <c r="BG650" s="40" t="b">
        <v>0</v>
      </c>
      <c r="BH650" s="40" t="b">
        <v>0</v>
      </c>
      <c r="BK650" s="40" t="e">
        <f t="shared" ca="1" si="90"/>
        <v>#N/A</v>
      </c>
      <c r="BL650" s="40" t="e">
        <f t="shared" ca="1" si="91"/>
        <v>#N/A</v>
      </c>
    </row>
    <row r="651" spans="1:64" ht="15">
      <c r="B651" s="68" t="s">
        <v>1743</v>
      </c>
      <c r="C651" s="47"/>
      <c r="D651" s="47"/>
      <c r="E651" s="47"/>
      <c r="F651" s="47"/>
      <c r="G651" s="47"/>
      <c r="H651" s="47"/>
      <c r="I651" s="47"/>
      <c r="J651" s="47"/>
      <c r="K651" s="47"/>
      <c r="L651" s="47"/>
      <c r="AD651" s="40">
        <f>ROW()</f>
        <v>651</v>
      </c>
      <c r="BB651" s="40" t="s">
        <v>1744</v>
      </c>
      <c r="BC651" s="40" t="s">
        <v>348</v>
      </c>
      <c r="BD651" s="41" t="b">
        <v>1</v>
      </c>
      <c r="BE651" s="42" t="str">
        <f>L178</f>
        <v>0</v>
      </c>
      <c r="BF651" s="40" t="str">
        <f>""&amp;L178</f>
        <v>0</v>
      </c>
      <c r="BG651" s="40" t="b">
        <v>1</v>
      </c>
      <c r="BH651" s="40" t="b">
        <v>1</v>
      </c>
      <c r="BK651" s="40" t="e">
        <f t="shared" ca="1" si="90"/>
        <v>#N/A</v>
      </c>
      <c r="BL651" s="40" t="e">
        <f t="shared" ca="1" si="91"/>
        <v>#N/A</v>
      </c>
    </row>
    <row r="652" spans="1:64" ht="15">
      <c r="B652" s="47"/>
      <c r="C652" s="47"/>
      <c r="D652" s="47"/>
      <c r="E652" s="47"/>
      <c r="F652" s="47"/>
      <c r="G652" s="47"/>
      <c r="H652" s="47"/>
      <c r="I652" s="74"/>
      <c r="J652" s="74"/>
      <c r="K652" s="74"/>
      <c r="L652" s="74"/>
      <c r="AD652" s="40">
        <f>ROW()</f>
        <v>652</v>
      </c>
      <c r="BB652" s="40" t="s">
        <v>1745</v>
      </c>
      <c r="BC652" s="40" t="s">
        <v>348</v>
      </c>
      <c r="BD652" s="41" t="b">
        <v>1</v>
      </c>
      <c r="BE652" s="42" t="str">
        <f>L179</f>
        <v>0</v>
      </c>
      <c r="BF652" s="40" t="str">
        <f>""&amp;L179</f>
        <v>0</v>
      </c>
      <c r="BG652" s="40" t="b">
        <v>1</v>
      </c>
      <c r="BH652" s="40" t="b">
        <v>1</v>
      </c>
      <c r="BK652" s="40" t="e">
        <f t="shared" ca="1" si="90"/>
        <v>#N/A</v>
      </c>
      <c r="BL652" s="40" t="e">
        <f t="shared" ca="1" si="91"/>
        <v>#N/A</v>
      </c>
    </row>
    <row r="653" spans="1:64" ht="15">
      <c r="B653" s="75" t="s">
        <v>1746</v>
      </c>
      <c r="C653" s="74"/>
      <c r="D653" s="74"/>
      <c r="E653" s="47"/>
      <c r="F653" s="47"/>
      <c r="G653" s="47"/>
      <c r="H653" s="47"/>
      <c r="I653" s="93" t="s">
        <v>106</v>
      </c>
      <c r="J653" s="94"/>
      <c r="K653" s="94"/>
      <c r="L653" s="94"/>
      <c r="M653" s="95"/>
      <c r="N653" s="40" t="s">
        <v>1747</v>
      </c>
      <c r="AD653" s="40">
        <f>ROW()</f>
        <v>653</v>
      </c>
      <c r="BB653" s="40" t="s">
        <v>1748</v>
      </c>
      <c r="BC653" s="40" t="s">
        <v>348</v>
      </c>
      <c r="BD653" s="41" t="b">
        <v>1</v>
      </c>
      <c r="BE653" s="42" t="str">
        <f>L180</f>
        <v>0</v>
      </c>
      <c r="BF653" s="40" t="str">
        <f>""&amp;L180</f>
        <v>0</v>
      </c>
      <c r="BG653" s="40" t="b">
        <v>1</v>
      </c>
      <c r="BH653" s="40" t="b">
        <v>1</v>
      </c>
      <c r="BK653" s="40" t="e">
        <f t="shared" ca="1" si="90"/>
        <v>#N/A</v>
      </c>
      <c r="BL653" s="40" t="e">
        <f t="shared" ca="1" si="91"/>
        <v>#N/A</v>
      </c>
    </row>
    <row r="654" spans="1:64" ht="15">
      <c r="B654" s="102"/>
      <c r="C654" s="113"/>
      <c r="D654" s="103"/>
      <c r="E654" s="40" t="s">
        <v>1749</v>
      </c>
      <c r="G654" s="47"/>
      <c r="H654" s="47"/>
      <c r="I654" s="47"/>
      <c r="J654" s="47"/>
      <c r="K654" s="47"/>
      <c r="L654" s="47"/>
      <c r="AD654" s="40">
        <f>ROW()</f>
        <v>654</v>
      </c>
      <c r="BB654" s="40" t="s">
        <v>1750</v>
      </c>
      <c r="BC654" s="40" t="s">
        <v>348</v>
      </c>
      <c r="BD654" s="41" t="b">
        <v>1</v>
      </c>
      <c r="BE654" s="42">
        <f>L181</f>
        <v>0</v>
      </c>
      <c r="BF654" s="40" t="str">
        <f>""&amp;L181</f>
        <v/>
      </c>
      <c r="BG654" s="40" t="b">
        <v>1</v>
      </c>
      <c r="BH654" s="40" t="b">
        <v>1</v>
      </c>
      <c r="BK654" s="40" t="e">
        <f t="shared" ca="1" si="90"/>
        <v>#N/A</v>
      </c>
      <c r="BL654" s="40" t="e">
        <f t="shared" ca="1" si="91"/>
        <v>#N/A</v>
      </c>
    </row>
    <row r="655" spans="1:64" ht="15">
      <c r="B655" s="51" t="s">
        <v>1751</v>
      </c>
      <c r="C655" s="47"/>
      <c r="D655" s="47"/>
      <c r="E655" s="47"/>
      <c r="F655" s="47"/>
      <c r="G655" s="47"/>
      <c r="H655" s="47"/>
      <c r="I655" s="47"/>
      <c r="J655" s="47"/>
      <c r="K655" s="47"/>
      <c r="L655" s="47"/>
      <c r="AD655" s="40">
        <f>ROW()</f>
        <v>655</v>
      </c>
      <c r="BB655" s="59" t="s">
        <v>1752</v>
      </c>
      <c r="BC655" s="40" t="s">
        <v>348</v>
      </c>
      <c r="BD655" s="41" t="b">
        <v>1</v>
      </c>
      <c r="BE655" s="42" t="str">
        <f>L183</f>
        <v>0.00</v>
      </c>
      <c r="BF655" s="40" t="str">
        <f>""&amp;L183</f>
        <v>0.00</v>
      </c>
      <c r="BG655" s="40" t="b">
        <v>0</v>
      </c>
      <c r="BH655" s="40" t="b">
        <v>0</v>
      </c>
      <c r="BK655" s="40" t="e">
        <f t="shared" ca="1" si="90"/>
        <v>#N/A</v>
      </c>
      <c r="BL655" s="40" t="e">
        <f t="shared" ca="1" si="91"/>
        <v>#N/A</v>
      </c>
    </row>
    <row r="656" spans="1:64" ht="15">
      <c r="B656" s="51"/>
      <c r="C656" s="47"/>
      <c r="D656" s="47"/>
      <c r="E656" s="47"/>
      <c r="F656" s="47"/>
      <c r="G656" s="47"/>
      <c r="H656" s="47"/>
      <c r="I656" s="47"/>
      <c r="J656" s="47"/>
      <c r="K656" s="47"/>
      <c r="L656" s="47"/>
      <c r="AD656" s="40">
        <f>ROW()</f>
        <v>656</v>
      </c>
      <c r="BB656" s="40" t="s">
        <v>1753</v>
      </c>
      <c r="BC656" s="40" t="s">
        <v>458</v>
      </c>
      <c r="BD656" s="41" t="b">
        <v>0</v>
      </c>
      <c r="BE656" s="40" t="s">
        <v>808</v>
      </c>
      <c r="BF656" s="40" t="s">
        <v>808</v>
      </c>
      <c r="BG656" s="40" t="b">
        <v>0</v>
      </c>
      <c r="BH656" s="40" t="b">
        <v>0</v>
      </c>
      <c r="BK656" s="40" t="s">
        <v>460</v>
      </c>
      <c r="BL656" s="40" t="s">
        <v>460</v>
      </c>
    </row>
    <row r="657" spans="2:64" ht="15">
      <c r="B657" s="47" t="s">
        <v>1754</v>
      </c>
      <c r="C657" s="47"/>
      <c r="D657" s="47"/>
      <c r="E657" s="47"/>
      <c r="F657" s="47"/>
      <c r="G657" s="47"/>
      <c r="H657" s="47"/>
      <c r="I657" s="47"/>
      <c r="J657" s="47"/>
      <c r="K657" s="47"/>
      <c r="L657" s="47"/>
      <c r="AD657" s="40">
        <f>ROW()</f>
        <v>657</v>
      </c>
      <c r="BB657" s="40" t="s">
        <v>1755</v>
      </c>
      <c r="BC657" s="40" t="s">
        <v>458</v>
      </c>
      <c r="BD657" s="41" t="b">
        <v>0</v>
      </c>
      <c r="BE657" s="40" t="s">
        <v>1637</v>
      </c>
      <c r="BF657" s="40" t="s">
        <v>1637</v>
      </c>
      <c r="BG657" s="40" t="b">
        <v>0</v>
      </c>
      <c r="BH657" s="40" t="b">
        <v>0</v>
      </c>
      <c r="BK657" s="40" t="s">
        <v>460</v>
      </c>
      <c r="BL657" s="40" t="s">
        <v>460</v>
      </c>
    </row>
    <row r="658" spans="2:64" ht="15">
      <c r="B658" s="23" t="s">
        <v>1756</v>
      </c>
      <c r="C658" s="47"/>
      <c r="D658" s="47"/>
      <c r="E658" s="47"/>
      <c r="F658" s="47"/>
      <c r="G658" s="47"/>
      <c r="H658" s="47"/>
      <c r="I658" s="47"/>
      <c r="J658" s="47"/>
      <c r="K658" s="47"/>
      <c r="L658" s="47"/>
      <c r="AD658" s="40">
        <f>ROW()</f>
        <v>658</v>
      </c>
      <c r="BB658" s="40" t="s">
        <v>1757</v>
      </c>
      <c r="BC658" s="40" t="s">
        <v>348</v>
      </c>
      <c r="BD658" s="41" t="b">
        <v>1</v>
      </c>
      <c r="BE658" s="42" t="str">
        <f>O171</f>
        <v>0</v>
      </c>
      <c r="BF658" s="40" t="str">
        <f>""&amp;O171</f>
        <v>0</v>
      </c>
      <c r="BG658" s="40" t="b">
        <v>1</v>
      </c>
      <c r="BH658" s="40" t="b">
        <v>1</v>
      </c>
      <c r="BK658" s="40" t="e">
        <f t="shared" ref="BK658:BK668" ca="1" si="92">_xlfn.FORMULATEXT(BE658)</f>
        <v>#N/A</v>
      </c>
      <c r="BL658" s="40" t="e">
        <f t="shared" ref="BL658:BL668" ca="1" si="93">_xlfn.FORMULATEXT(BE658)</f>
        <v>#N/A</v>
      </c>
    </row>
    <row r="659" spans="2:64" ht="15">
      <c r="B659" s="23"/>
      <c r="C659" s="47"/>
      <c r="D659" s="47"/>
      <c r="E659" s="47"/>
      <c r="F659" s="47"/>
      <c r="G659" s="47"/>
      <c r="H659" s="47"/>
      <c r="I659" s="47"/>
      <c r="J659" s="47"/>
      <c r="K659" s="47"/>
      <c r="L659" s="47"/>
      <c r="AD659" s="40">
        <f>ROW()</f>
        <v>659</v>
      </c>
      <c r="BB659" s="40" t="s">
        <v>1758</v>
      </c>
      <c r="BC659" s="40" t="s">
        <v>348</v>
      </c>
      <c r="BD659" s="41" t="b">
        <v>1</v>
      </c>
      <c r="BE659" s="42" t="str">
        <f>O172</f>
        <v>0.00</v>
      </c>
      <c r="BF659" s="40" t="str">
        <f>""&amp;O172</f>
        <v>0.00</v>
      </c>
      <c r="BG659" s="40" t="b">
        <v>0</v>
      </c>
      <c r="BH659" s="40" t="b">
        <v>0</v>
      </c>
      <c r="BK659" s="40" t="e">
        <f t="shared" ca="1" si="92"/>
        <v>#N/A</v>
      </c>
      <c r="BL659" s="40" t="e">
        <f t="shared" ca="1" si="93"/>
        <v>#N/A</v>
      </c>
    </row>
    <row r="660" spans="2:64" ht="15">
      <c r="B660" s="23" t="s">
        <v>1759</v>
      </c>
      <c r="C660" s="47"/>
      <c r="D660" s="47"/>
      <c r="E660" s="47"/>
      <c r="F660" s="47"/>
      <c r="G660" s="47"/>
      <c r="H660" s="47"/>
      <c r="I660" s="47"/>
      <c r="J660" s="47"/>
      <c r="K660" s="47"/>
      <c r="L660" s="47"/>
      <c r="AD660" s="40">
        <f>ROW()</f>
        <v>660</v>
      </c>
      <c r="BB660" s="40" t="s">
        <v>1760</v>
      </c>
      <c r="BC660" s="40" t="s">
        <v>348</v>
      </c>
      <c r="BD660" s="41" t="b">
        <v>1</v>
      </c>
      <c r="BE660" s="42" t="str">
        <f>O173</f>
        <v>0</v>
      </c>
      <c r="BF660" s="40" t="str">
        <f>""&amp;O173</f>
        <v>0</v>
      </c>
      <c r="BG660" s="40" t="b">
        <v>1</v>
      </c>
      <c r="BH660" s="40" t="b">
        <v>1</v>
      </c>
      <c r="BK660" s="40" t="e">
        <f t="shared" ca="1" si="92"/>
        <v>#N/A</v>
      </c>
      <c r="BL660" s="40" t="e">
        <f t="shared" ca="1" si="93"/>
        <v>#N/A</v>
      </c>
    </row>
    <row r="661" spans="2:64" ht="15">
      <c r="B661" s="47"/>
      <c r="C661" s="47"/>
      <c r="D661" s="47"/>
      <c r="E661" s="47"/>
      <c r="F661" s="47"/>
      <c r="G661" s="47"/>
      <c r="H661" s="47"/>
      <c r="I661" s="47"/>
      <c r="J661" s="47"/>
      <c r="K661" s="47"/>
      <c r="L661" s="47"/>
      <c r="AD661" s="40">
        <f>ROW()</f>
        <v>661</v>
      </c>
      <c r="BB661" s="40" t="s">
        <v>1761</v>
      </c>
      <c r="BC661" s="40" t="s">
        <v>348</v>
      </c>
      <c r="BD661" s="41" t="b">
        <v>1</v>
      </c>
      <c r="BE661" s="42" t="str">
        <f>O174</f>
        <v>0</v>
      </c>
      <c r="BF661" s="40" t="str">
        <f>""&amp;O174</f>
        <v>0</v>
      </c>
      <c r="BG661" s="40" t="b">
        <v>1</v>
      </c>
      <c r="BH661" s="40" t="b">
        <v>1</v>
      </c>
      <c r="BK661" s="40" t="e">
        <f t="shared" ca="1" si="92"/>
        <v>#N/A</v>
      </c>
      <c r="BL661" s="40" t="e">
        <f t="shared" ca="1" si="93"/>
        <v>#N/A</v>
      </c>
    </row>
    <row r="662" spans="2:64" ht="15">
      <c r="B662" s="68" t="s">
        <v>1762</v>
      </c>
      <c r="C662" s="47"/>
      <c r="D662" s="47"/>
      <c r="E662" s="47"/>
      <c r="F662" s="47"/>
      <c r="G662" s="47"/>
      <c r="H662" s="47"/>
      <c r="I662" s="47"/>
      <c r="J662" s="47"/>
      <c r="K662" s="47"/>
      <c r="L662" s="47"/>
      <c r="M662" s="263" t="s">
        <v>1715</v>
      </c>
      <c r="N662" s="263"/>
      <c r="O662" s="263"/>
      <c r="P662" s="263"/>
      <c r="AD662" s="40">
        <f>ROW()</f>
        <v>662</v>
      </c>
      <c r="BB662" s="40" t="s">
        <v>1763</v>
      </c>
      <c r="BC662" s="40" t="s">
        <v>348</v>
      </c>
      <c r="BD662" s="41" t="b">
        <v>1</v>
      </c>
      <c r="BE662" s="42">
        <f>O175</f>
        <v>0</v>
      </c>
      <c r="BF662" s="40" t="str">
        <f>""&amp;O175</f>
        <v/>
      </c>
      <c r="BG662" s="40" t="b">
        <v>1</v>
      </c>
      <c r="BH662" s="40" t="b">
        <v>1</v>
      </c>
      <c r="BK662" s="40" t="e">
        <f t="shared" ca="1" si="92"/>
        <v>#N/A</v>
      </c>
      <c r="BL662" s="40" t="e">
        <f t="shared" ca="1" si="93"/>
        <v>#N/A</v>
      </c>
    </row>
    <row r="663" spans="2:64" ht="15">
      <c r="AD663" s="40">
        <f>ROW()</f>
        <v>663</v>
      </c>
      <c r="BB663" s="40" t="s">
        <v>1764</v>
      </c>
      <c r="BC663" s="40" t="s">
        <v>348</v>
      </c>
      <c r="BD663" s="41" t="b">
        <v>1</v>
      </c>
      <c r="BE663" s="42" t="str">
        <f>O177</f>
        <v>0.00</v>
      </c>
      <c r="BF663" s="40" t="str">
        <f>""&amp;O177</f>
        <v>0.00</v>
      </c>
      <c r="BG663" s="40" t="b">
        <v>0</v>
      </c>
      <c r="BH663" s="40" t="b">
        <v>0</v>
      </c>
      <c r="BK663" s="40" t="e">
        <f t="shared" ca="1" si="92"/>
        <v>#N/A</v>
      </c>
      <c r="BL663" s="40" t="e">
        <f t="shared" ca="1" si="93"/>
        <v>#N/A</v>
      </c>
    </row>
    <row r="664" spans="2:64" ht="15">
      <c r="B664" s="40" t="s">
        <v>1765</v>
      </c>
      <c r="N664" s="58"/>
      <c r="O664" s="58"/>
      <c r="P664" s="58"/>
      <c r="AA664" s="76">
        <v>1</v>
      </c>
      <c r="AD664" s="40">
        <f>ROW()</f>
        <v>664</v>
      </c>
      <c r="BB664" s="40" t="s">
        <v>1766</v>
      </c>
      <c r="BC664" s="40" t="s">
        <v>348</v>
      </c>
      <c r="BD664" s="41" t="b">
        <v>1</v>
      </c>
      <c r="BE664" s="42" t="str">
        <f>O178</f>
        <v>0</v>
      </c>
      <c r="BF664" s="40" t="str">
        <f>""&amp;O178</f>
        <v>0</v>
      </c>
      <c r="BG664" s="40" t="b">
        <v>1</v>
      </c>
      <c r="BH664" s="40" t="b">
        <v>1</v>
      </c>
      <c r="BK664" s="40" t="e">
        <f t="shared" ca="1" si="92"/>
        <v>#N/A</v>
      </c>
      <c r="BL664" s="40" t="e">
        <f t="shared" ca="1" si="93"/>
        <v>#N/A</v>
      </c>
    </row>
    <row r="665" spans="2:64" ht="15">
      <c r="B665" s="69" t="s">
        <v>1767</v>
      </c>
      <c r="AD665" s="40">
        <f>ROW()</f>
        <v>665</v>
      </c>
      <c r="BB665" s="40" t="s">
        <v>1768</v>
      </c>
      <c r="BC665" s="40" t="s">
        <v>348</v>
      </c>
      <c r="BD665" s="41" t="b">
        <v>1</v>
      </c>
      <c r="BE665" s="42" t="str">
        <f>O179</f>
        <v>0</v>
      </c>
      <c r="BF665" s="40" t="str">
        <f>""&amp;O179</f>
        <v>0</v>
      </c>
      <c r="BG665" s="40" t="b">
        <v>1</v>
      </c>
      <c r="BH665" s="40" t="b">
        <v>1</v>
      </c>
      <c r="BK665" s="40" t="e">
        <f t="shared" ca="1" si="92"/>
        <v>#N/A</v>
      </c>
      <c r="BL665" s="40" t="e">
        <f t="shared" ca="1" si="93"/>
        <v>#N/A</v>
      </c>
    </row>
    <row r="666" spans="2:64" ht="15">
      <c r="AD666" s="40">
        <f>ROW()</f>
        <v>666</v>
      </c>
      <c r="BB666" s="40" t="s">
        <v>1769</v>
      </c>
      <c r="BC666" s="40" t="s">
        <v>348</v>
      </c>
      <c r="BD666" s="41" t="b">
        <v>1</v>
      </c>
      <c r="BE666" s="42" t="str">
        <f>O180</f>
        <v>0</v>
      </c>
      <c r="BF666" s="40" t="str">
        <f>""&amp;O180</f>
        <v>0</v>
      </c>
      <c r="BG666" s="40" t="b">
        <v>1</v>
      </c>
      <c r="BH666" s="40" t="b">
        <v>1</v>
      </c>
      <c r="BK666" s="40" t="e">
        <f t="shared" ca="1" si="92"/>
        <v>#N/A</v>
      </c>
      <c r="BL666" s="40" t="e">
        <f t="shared" ca="1" si="93"/>
        <v>#N/A</v>
      </c>
    </row>
    <row r="667" spans="2:64" ht="15">
      <c r="B667" s="40" t="s">
        <v>1770</v>
      </c>
      <c r="M667" s="265" t="s">
        <v>1408</v>
      </c>
      <c r="N667" s="266"/>
      <c r="O667" s="266"/>
      <c r="P667" s="267"/>
      <c r="AD667" s="40">
        <f>ROW()</f>
        <v>667</v>
      </c>
      <c r="BB667" s="40" t="s">
        <v>1771</v>
      </c>
      <c r="BC667" s="40" t="s">
        <v>348</v>
      </c>
      <c r="BD667" s="41" t="b">
        <v>1</v>
      </c>
      <c r="BE667" s="42">
        <f>O181</f>
        <v>0</v>
      </c>
      <c r="BF667" s="40" t="str">
        <f>""&amp;O181</f>
        <v/>
      </c>
      <c r="BG667" s="40" t="b">
        <v>1</v>
      </c>
      <c r="BH667" s="40" t="b">
        <v>1</v>
      </c>
      <c r="BK667" s="40" t="e">
        <f t="shared" ca="1" si="92"/>
        <v>#N/A</v>
      </c>
      <c r="BL667" s="40" t="e">
        <f t="shared" ca="1" si="93"/>
        <v>#N/A</v>
      </c>
    </row>
    <row r="668" spans="2:64" ht="15">
      <c r="B668" s="40" t="s">
        <v>1772</v>
      </c>
      <c r="AD668" s="40">
        <f>ROW()</f>
        <v>668</v>
      </c>
      <c r="BB668" s="59" t="s">
        <v>1773</v>
      </c>
      <c r="BC668" s="40" t="s">
        <v>348</v>
      </c>
      <c r="BD668" s="41" t="b">
        <v>1</v>
      </c>
      <c r="BE668" s="42" t="str">
        <f>O183</f>
        <v>0.00</v>
      </c>
      <c r="BF668" s="40" t="str">
        <f>""&amp;O183</f>
        <v>0.00</v>
      </c>
      <c r="BG668" s="40" t="b">
        <v>0</v>
      </c>
      <c r="BH668" s="40" t="b">
        <v>0</v>
      </c>
      <c r="BK668" s="40" t="e">
        <f t="shared" ca="1" si="92"/>
        <v>#N/A</v>
      </c>
      <c r="BL668" s="40" t="e">
        <f t="shared" ca="1" si="93"/>
        <v>#N/A</v>
      </c>
    </row>
    <row r="669" spans="2:64" ht="15">
      <c r="AD669" s="40">
        <f>ROW()</f>
        <v>669</v>
      </c>
      <c r="BB669" s="40" t="s">
        <v>1774</v>
      </c>
      <c r="BC669" s="40" t="s">
        <v>458</v>
      </c>
      <c r="BD669" s="41" t="b">
        <v>0</v>
      </c>
      <c r="BE669" s="40" t="s">
        <v>808</v>
      </c>
      <c r="BF669" s="40" t="s">
        <v>808</v>
      </c>
      <c r="BG669" s="40" t="b">
        <v>0</v>
      </c>
      <c r="BH669" s="40" t="b">
        <v>0</v>
      </c>
      <c r="BK669" s="40" t="s">
        <v>460</v>
      </c>
      <c r="BL669" s="40" t="s">
        <v>460</v>
      </c>
    </row>
    <row r="670" spans="2:64" ht="15">
      <c r="B670" s="68" t="s">
        <v>1762</v>
      </c>
      <c r="C670" s="47"/>
      <c r="D670" s="47"/>
      <c r="E670" s="47"/>
      <c r="F670" s="47"/>
      <c r="G670" s="47"/>
      <c r="H670" s="47"/>
      <c r="I670" s="47"/>
      <c r="J670" s="47"/>
      <c r="K670" s="47"/>
      <c r="L670" s="47"/>
      <c r="M670" s="268" t="s">
        <v>1715</v>
      </c>
      <c r="N670" s="269"/>
      <c r="O670" s="269"/>
      <c r="P670" s="270"/>
      <c r="AD670" s="40">
        <f>ROW()</f>
        <v>670</v>
      </c>
      <c r="BB670" s="40" t="s">
        <v>1775</v>
      </c>
      <c r="BC670" s="40" t="s">
        <v>458</v>
      </c>
      <c r="BD670" s="41" t="b">
        <v>0</v>
      </c>
      <c r="BE670" s="40" t="s">
        <v>1676</v>
      </c>
      <c r="BF670" s="40" t="s">
        <v>1676</v>
      </c>
      <c r="BG670" s="40" t="b">
        <v>0</v>
      </c>
      <c r="BH670" s="40" t="b">
        <v>0</v>
      </c>
      <c r="BK670" s="40" t="s">
        <v>460</v>
      </c>
      <c r="BL670" s="40" t="s">
        <v>460</v>
      </c>
    </row>
    <row r="671" spans="2:64" ht="15">
      <c r="AD671" s="40">
        <f>ROW()</f>
        <v>671</v>
      </c>
      <c r="BB671" s="40" t="s">
        <v>1776</v>
      </c>
      <c r="BC671" s="40" t="s">
        <v>348</v>
      </c>
      <c r="BD671" s="41" t="b">
        <v>1</v>
      </c>
      <c r="BE671" s="42">
        <f>R171</f>
        <v>0</v>
      </c>
      <c r="BF671" s="40" t="str">
        <f>""&amp;R171</f>
        <v/>
      </c>
      <c r="BG671" s="40" t="b">
        <v>0</v>
      </c>
      <c r="BH671" s="40" t="b">
        <v>0</v>
      </c>
      <c r="BK671" s="40" t="e">
        <f t="shared" ref="BK671:BK681" ca="1" si="94">_xlfn.FORMULATEXT(BE671)</f>
        <v>#N/A</v>
      </c>
      <c r="BL671" s="40" t="e">
        <f t="shared" ref="BL671:BL681" ca="1" si="95">_xlfn.FORMULATEXT(BE671)</f>
        <v>#N/A</v>
      </c>
    </row>
    <row r="672" spans="2:64" ht="15">
      <c r="AA672" s="76">
        <v>2</v>
      </c>
      <c r="AD672" s="40">
        <f>ROW()</f>
        <v>672</v>
      </c>
      <c r="BB672" s="40" t="s">
        <v>1777</v>
      </c>
      <c r="BC672" s="40" t="s">
        <v>348</v>
      </c>
      <c r="BD672" s="41" t="b">
        <v>1</v>
      </c>
      <c r="BE672" s="42" t="str">
        <f>R172</f>
        <v>0.00</v>
      </c>
      <c r="BF672" s="40" t="str">
        <f>""&amp;R172</f>
        <v>0.00</v>
      </c>
      <c r="BG672" s="40" t="b">
        <v>0</v>
      </c>
      <c r="BH672" s="40" t="b">
        <v>0</v>
      </c>
      <c r="BK672" s="40" t="e">
        <f t="shared" ca="1" si="94"/>
        <v>#N/A</v>
      </c>
      <c r="BL672" s="40" t="e">
        <f t="shared" ca="1" si="95"/>
        <v>#N/A</v>
      </c>
    </row>
    <row r="673" spans="2:64" ht="15">
      <c r="AD673" s="40">
        <f>ROW()</f>
        <v>673</v>
      </c>
      <c r="BB673" s="40" t="s">
        <v>1778</v>
      </c>
      <c r="BC673" s="40" t="s">
        <v>348</v>
      </c>
      <c r="BD673" s="41" t="b">
        <v>1</v>
      </c>
      <c r="BE673" s="42">
        <f>R173</f>
        <v>0</v>
      </c>
      <c r="BF673" s="40" t="str">
        <f>""&amp;R173</f>
        <v/>
      </c>
      <c r="BG673" s="40" t="b">
        <v>1</v>
      </c>
      <c r="BH673" s="40" t="b">
        <v>1</v>
      </c>
      <c r="BK673" s="40" t="e">
        <f t="shared" ca="1" si="94"/>
        <v>#N/A</v>
      </c>
      <c r="BL673" s="40" t="e">
        <f t="shared" ca="1" si="95"/>
        <v>#N/A</v>
      </c>
    </row>
    <row r="674" spans="2:64" ht="15">
      <c r="B674" s="40" t="s">
        <v>1779</v>
      </c>
      <c r="AA674" s="76">
        <v>2</v>
      </c>
      <c r="AD674" s="40">
        <f>ROW()</f>
        <v>674</v>
      </c>
      <c r="BB674" s="40" t="s">
        <v>1780</v>
      </c>
      <c r="BC674" s="40" t="s">
        <v>348</v>
      </c>
      <c r="BD674" s="41" t="b">
        <v>1</v>
      </c>
      <c r="BE674" s="42">
        <f>R174</f>
        <v>0</v>
      </c>
      <c r="BF674" s="40" t="str">
        <f>""&amp;R174</f>
        <v/>
      </c>
      <c r="BG674" s="40" t="b">
        <v>1</v>
      </c>
      <c r="BH674" s="40" t="b">
        <v>1</v>
      </c>
      <c r="BK674" s="40" t="e">
        <f t="shared" ca="1" si="94"/>
        <v>#N/A</v>
      </c>
      <c r="BL674" s="40" t="e">
        <f t="shared" ca="1" si="95"/>
        <v>#N/A</v>
      </c>
    </row>
    <row r="675" spans="2:64" ht="15">
      <c r="AD675" s="40">
        <f>ROW()</f>
        <v>675</v>
      </c>
      <c r="BB675" s="40" t="s">
        <v>1781</v>
      </c>
      <c r="BC675" s="40" t="s">
        <v>348</v>
      </c>
      <c r="BD675" s="41" t="b">
        <v>1</v>
      </c>
      <c r="BE675" s="42">
        <f>R175</f>
        <v>0</v>
      </c>
      <c r="BF675" s="40" t="str">
        <f>""&amp;R175</f>
        <v/>
      </c>
      <c r="BG675" s="40" t="b">
        <v>1</v>
      </c>
      <c r="BH675" s="40" t="b">
        <v>1</v>
      </c>
      <c r="BK675" s="40" t="e">
        <f t="shared" ca="1" si="94"/>
        <v>#N/A</v>
      </c>
      <c r="BL675" s="40" t="e">
        <f t="shared" ca="1" si="95"/>
        <v>#N/A</v>
      </c>
    </row>
    <row r="676" spans="2:64" ht="15">
      <c r="B676" s="40" t="s">
        <v>1782</v>
      </c>
      <c r="M676" s="111"/>
      <c r="N676" s="195"/>
      <c r="O676" s="195"/>
      <c r="P676" s="95"/>
      <c r="AD676" s="40">
        <f>ROW()</f>
        <v>676</v>
      </c>
      <c r="BB676" s="40" t="s">
        <v>1783</v>
      </c>
      <c r="BC676" s="40" t="s">
        <v>348</v>
      </c>
      <c r="BD676" s="41" t="b">
        <v>1</v>
      </c>
      <c r="BE676" s="42" t="str">
        <f>R177</f>
        <v>0.00</v>
      </c>
      <c r="BF676" s="40" t="str">
        <f>""&amp;R177</f>
        <v>0.00</v>
      </c>
      <c r="BG676" s="40" t="b">
        <v>0</v>
      </c>
      <c r="BH676" s="40" t="b">
        <v>0</v>
      </c>
      <c r="BK676" s="40" t="e">
        <f t="shared" ca="1" si="94"/>
        <v>#N/A</v>
      </c>
      <c r="BL676" s="40" t="e">
        <f t="shared" ca="1" si="95"/>
        <v>#N/A</v>
      </c>
    </row>
    <row r="677" spans="2:64" ht="15">
      <c r="AD677" s="40">
        <f>ROW()</f>
        <v>677</v>
      </c>
      <c r="BB677" s="40" t="s">
        <v>1784</v>
      </c>
      <c r="BC677" s="40" t="s">
        <v>348</v>
      </c>
      <c r="BD677" s="41" t="b">
        <v>1</v>
      </c>
      <c r="BE677" s="42">
        <f>R178</f>
        <v>0</v>
      </c>
      <c r="BF677" s="40" t="str">
        <f>""&amp;R178</f>
        <v/>
      </c>
      <c r="BG677" s="40" t="b">
        <v>1</v>
      </c>
      <c r="BH677" s="40" t="b">
        <v>1</v>
      </c>
      <c r="BK677" s="40" t="e">
        <f t="shared" ca="1" si="94"/>
        <v>#N/A</v>
      </c>
      <c r="BL677" s="40" t="e">
        <f t="shared" ca="1" si="95"/>
        <v>#N/A</v>
      </c>
    </row>
    <row r="678" spans="2:64" ht="15">
      <c r="B678" s="40" t="s">
        <v>1729</v>
      </c>
      <c r="M678" s="111" t="s">
        <v>1952</v>
      </c>
      <c r="N678" s="195"/>
      <c r="O678" s="195"/>
      <c r="P678" s="95"/>
      <c r="AD678" s="40">
        <f>ROW()</f>
        <v>678</v>
      </c>
      <c r="BB678" s="40" t="s">
        <v>1785</v>
      </c>
      <c r="BC678" s="40" t="s">
        <v>348</v>
      </c>
      <c r="BD678" s="41" t="b">
        <v>1</v>
      </c>
      <c r="BE678" s="42">
        <f>R179</f>
        <v>0</v>
      </c>
      <c r="BF678" s="40" t="str">
        <f>""&amp;R179</f>
        <v/>
      </c>
      <c r="BG678" s="40" t="b">
        <v>1</v>
      </c>
      <c r="BH678" s="40" t="b">
        <v>1</v>
      </c>
      <c r="BK678" s="40" t="e">
        <f t="shared" ca="1" si="94"/>
        <v>#N/A</v>
      </c>
      <c r="BL678" s="40" t="e">
        <f t="shared" ca="1" si="95"/>
        <v>#N/A</v>
      </c>
    </row>
    <row r="679" spans="2:64" ht="15">
      <c r="AD679" s="40">
        <f>ROW()</f>
        <v>679</v>
      </c>
      <c r="BB679" s="40" t="s">
        <v>1786</v>
      </c>
      <c r="BC679" s="40" t="s">
        <v>348</v>
      </c>
      <c r="BD679" s="41" t="b">
        <v>1</v>
      </c>
      <c r="BE679" s="42">
        <f>R180</f>
        <v>0</v>
      </c>
      <c r="BF679" s="40" t="str">
        <f>""&amp;R180</f>
        <v/>
      </c>
      <c r="BG679" s="40" t="b">
        <v>1</v>
      </c>
      <c r="BH679" s="40" t="b">
        <v>1</v>
      </c>
      <c r="BK679" s="40" t="e">
        <f t="shared" ca="1" si="94"/>
        <v>#N/A</v>
      </c>
      <c r="BL679" s="40" t="e">
        <f t="shared" ca="1" si="95"/>
        <v>#N/A</v>
      </c>
    </row>
    <row r="680" spans="2:64" ht="15">
      <c r="AD680" s="40">
        <f>ROW()</f>
        <v>680</v>
      </c>
      <c r="BB680" s="40" t="s">
        <v>1787</v>
      </c>
      <c r="BC680" s="40" t="s">
        <v>348</v>
      </c>
      <c r="BD680" s="41" t="b">
        <v>1</v>
      </c>
      <c r="BE680" s="42">
        <f>R181</f>
        <v>0</v>
      </c>
      <c r="BF680" s="40" t="str">
        <f>""&amp;R181</f>
        <v/>
      </c>
      <c r="BG680" s="40" t="b">
        <v>1</v>
      </c>
      <c r="BH680" s="40" t="b">
        <v>1</v>
      </c>
      <c r="BK680" s="40" t="e">
        <f t="shared" ca="1" si="94"/>
        <v>#N/A</v>
      </c>
      <c r="BL680" s="40" t="e">
        <f t="shared" ca="1" si="95"/>
        <v>#N/A</v>
      </c>
    </row>
    <row r="681" spans="2:64" ht="15">
      <c r="AD681" s="40">
        <f>ROW()</f>
        <v>681</v>
      </c>
      <c r="BB681" s="59" t="s">
        <v>1788</v>
      </c>
      <c r="BC681" s="40" t="s">
        <v>348</v>
      </c>
      <c r="BD681" s="41" t="b">
        <v>1</v>
      </c>
      <c r="BE681" s="42">
        <f>R183</f>
        <v>0</v>
      </c>
      <c r="BF681" s="40" t="str">
        <f>""&amp;R183</f>
        <v/>
      </c>
      <c r="BG681" s="40" t="b">
        <v>0</v>
      </c>
      <c r="BH681" s="40" t="b">
        <v>0</v>
      </c>
      <c r="BK681" s="40" t="e">
        <f t="shared" ca="1" si="94"/>
        <v>#N/A</v>
      </c>
      <c r="BL681" s="40" t="e">
        <f t="shared" ca="1" si="95"/>
        <v>#N/A</v>
      </c>
    </row>
    <row r="682" spans="2:64" ht="15">
      <c r="AD682" s="40">
        <f>ROW()</f>
        <v>682</v>
      </c>
      <c r="BB682" s="40" t="s">
        <v>1789</v>
      </c>
      <c r="BC682" s="40" t="s">
        <v>420</v>
      </c>
      <c r="BD682" s="41" t="b">
        <v>0</v>
      </c>
      <c r="BE682" s="40" t="str">
        <f>IF(AA195=1,"N",IF(AA195=2,"Y",""))</f>
        <v>N</v>
      </c>
      <c r="BF682" s="40" t="str">
        <f>BE682</f>
        <v>N</v>
      </c>
      <c r="BG682" s="40" t="b">
        <v>0</v>
      </c>
      <c r="BH682" s="40" t="b">
        <v>0</v>
      </c>
      <c r="BJ682" s="40">
        <f>AA195</f>
        <v>1</v>
      </c>
      <c r="BK682" s="40" t="e">
        <f ca="1">_xlfn.FORMULATEXT(BJ682)</f>
        <v>#N/A</v>
      </c>
      <c r="BL682" s="40" t="s">
        <v>1106</v>
      </c>
    </row>
    <row r="683" spans="2:64" ht="15">
      <c r="AD683" s="40">
        <f>ROW()</f>
        <v>683</v>
      </c>
      <c r="BB683" s="40" t="s">
        <v>1790</v>
      </c>
      <c r="BC683" s="40" t="s">
        <v>348</v>
      </c>
      <c r="BD683" s="41" t="b">
        <v>1</v>
      </c>
      <c r="BE683" s="42">
        <f>N197</f>
        <v>0</v>
      </c>
      <c r="BF683" s="40" t="str">
        <f>""&amp;N197</f>
        <v/>
      </c>
      <c r="BG683" s="40" t="b">
        <v>1</v>
      </c>
      <c r="BH683" s="40" t="b">
        <v>0</v>
      </c>
      <c r="BK683" s="40" t="e">
        <f t="shared" ref="BK683:BK688" ca="1" si="96">_xlfn.FORMULATEXT(BE683)</f>
        <v>#N/A</v>
      </c>
      <c r="BL683" s="40" t="e">
        <f t="shared" ref="BL683:BL688" ca="1" si="97">_xlfn.FORMULATEXT(BE683)</f>
        <v>#N/A</v>
      </c>
    </row>
    <row r="684" spans="2:64" ht="15">
      <c r="AD684" s="40">
        <f>ROW()</f>
        <v>684</v>
      </c>
      <c r="BB684" s="40" t="s">
        <v>1791</v>
      </c>
      <c r="BC684" s="40" t="s">
        <v>348</v>
      </c>
      <c r="BD684" s="41" t="b">
        <v>1</v>
      </c>
      <c r="BE684" s="42" t="str">
        <f>G331</f>
        <v>690</v>
      </c>
      <c r="BF684" s="40" t="str">
        <f>""&amp;G331</f>
        <v>690</v>
      </c>
      <c r="BG684" s="40" t="b">
        <v>1</v>
      </c>
      <c r="BH684" s="40" t="b">
        <v>0</v>
      </c>
      <c r="BK684" s="40" t="e">
        <f t="shared" ca="1" si="96"/>
        <v>#N/A</v>
      </c>
      <c r="BL684" s="40" t="e">
        <f t="shared" ca="1" si="97"/>
        <v>#N/A</v>
      </c>
    </row>
    <row r="685" spans="2:64" ht="15">
      <c r="AD685" s="40">
        <f>ROW()</f>
        <v>685</v>
      </c>
      <c r="BB685" s="40" t="s">
        <v>1792</v>
      </c>
      <c r="BC685" s="40" t="s">
        <v>348</v>
      </c>
      <c r="BD685" s="41" t="b">
        <v>1</v>
      </c>
      <c r="BE685" s="42" t="str">
        <f>G332</f>
        <v>1813</v>
      </c>
      <c r="BF685" s="40" t="str">
        <f>""&amp;G332</f>
        <v>1813</v>
      </c>
      <c r="BG685" s="40" t="b">
        <v>1</v>
      </c>
      <c r="BH685" s="40" t="b">
        <v>0</v>
      </c>
      <c r="BK685" s="40" t="e">
        <f t="shared" ca="1" si="96"/>
        <v>#N/A</v>
      </c>
      <c r="BL685" s="40" t="e">
        <f t="shared" ca="1" si="97"/>
        <v>#N/A</v>
      </c>
    </row>
    <row r="686" spans="2:64" ht="15">
      <c r="AD686" s="40">
        <f>ROW()</f>
        <v>686</v>
      </c>
      <c r="BB686" s="40" t="s">
        <v>1793</v>
      </c>
      <c r="BC686" s="40" t="s">
        <v>348</v>
      </c>
      <c r="BD686" s="41" t="b">
        <v>1</v>
      </c>
      <c r="BE686" s="42" t="str">
        <f>G333</f>
        <v>0</v>
      </c>
      <c r="BF686" s="40" t="str">
        <f>""&amp;G333</f>
        <v>0</v>
      </c>
      <c r="BG686" s="40" t="b">
        <v>1</v>
      </c>
      <c r="BH686" s="40" t="b">
        <v>0</v>
      </c>
      <c r="BK686" s="40" t="e">
        <f t="shared" ca="1" si="96"/>
        <v>#N/A</v>
      </c>
      <c r="BL686" s="40" t="e">
        <f t="shared" ca="1" si="97"/>
        <v>#N/A</v>
      </c>
    </row>
    <row r="687" spans="2:64" ht="15">
      <c r="AD687" s="40">
        <f>ROW()</f>
        <v>687</v>
      </c>
      <c r="BB687" s="40" t="s">
        <v>1794</v>
      </c>
      <c r="BC687" s="40" t="s">
        <v>348</v>
      </c>
      <c r="BD687" s="41" t="b">
        <v>1</v>
      </c>
      <c r="BE687" s="42" t="str">
        <f>G334</f>
        <v>24</v>
      </c>
      <c r="BF687" s="40" t="str">
        <f>""&amp;G334</f>
        <v>24</v>
      </c>
      <c r="BG687" s="40" t="b">
        <v>1</v>
      </c>
      <c r="BH687" s="40" t="b">
        <v>0</v>
      </c>
      <c r="BK687" s="40" t="e">
        <f t="shared" ca="1" si="96"/>
        <v>#N/A</v>
      </c>
      <c r="BL687" s="40" t="e">
        <f t="shared" ca="1" si="97"/>
        <v>#N/A</v>
      </c>
    </row>
    <row r="688" spans="2:64" ht="15">
      <c r="AD688" s="40">
        <f>ROW()</f>
        <v>688</v>
      </c>
      <c r="BB688" s="40" t="s">
        <v>1795</v>
      </c>
      <c r="BC688" s="40" t="s">
        <v>348</v>
      </c>
      <c r="BD688" s="41" t="b">
        <v>1</v>
      </c>
      <c r="BE688" s="42" t="str">
        <f>G335</f>
        <v>2527.00</v>
      </c>
      <c r="BF688" s="40" t="str">
        <f>""&amp;G335</f>
        <v>2527.00</v>
      </c>
      <c r="BG688" s="40" t="b">
        <v>0</v>
      </c>
      <c r="BH688" s="40" t="b">
        <v>0</v>
      </c>
      <c r="BK688" s="40" t="e">
        <f t="shared" ca="1" si="96"/>
        <v>#N/A</v>
      </c>
      <c r="BL688" s="40" t="e">
        <f t="shared" ca="1" si="97"/>
        <v>#N/A</v>
      </c>
    </row>
    <row r="689" spans="30:64" ht="15">
      <c r="AD689" s="40">
        <f>ROW()</f>
        <v>689</v>
      </c>
      <c r="BB689" s="40" t="s">
        <v>1796</v>
      </c>
      <c r="BC689" s="40" t="s">
        <v>458</v>
      </c>
      <c r="BD689" s="41" t="b">
        <v>0</v>
      </c>
      <c r="BE689" s="40" t="s">
        <v>920</v>
      </c>
      <c r="BF689" s="40" t="s">
        <v>920</v>
      </c>
      <c r="BG689" s="40" t="b">
        <v>0</v>
      </c>
      <c r="BH689" s="40" t="b">
        <v>0</v>
      </c>
      <c r="BK689" s="40" t="s">
        <v>460</v>
      </c>
      <c r="BL689" s="40" t="s">
        <v>460</v>
      </c>
    </row>
    <row r="690" spans="30:64" ht="15">
      <c r="AD690" s="40">
        <f>ROW()</f>
        <v>690</v>
      </c>
      <c r="BB690" s="40" t="s">
        <v>1797</v>
      </c>
      <c r="BC690" s="40" t="s">
        <v>348</v>
      </c>
      <c r="BD690" s="41" t="b">
        <v>1</v>
      </c>
      <c r="BE690" s="42" t="str">
        <f>E390</f>
        <v>2</v>
      </c>
      <c r="BF690" s="40" t="str">
        <f>""&amp;E390</f>
        <v>2</v>
      </c>
      <c r="BG690" s="40" t="b">
        <v>0</v>
      </c>
      <c r="BH690" s="40" t="b">
        <v>0</v>
      </c>
      <c r="BK690" s="40" t="e">
        <f t="shared" ref="BK690:BK695" ca="1" si="98">_xlfn.FORMULATEXT(BE690)</f>
        <v>#N/A</v>
      </c>
      <c r="BL690" s="40" t="e">
        <f t="shared" ref="BL690:BL695" ca="1" si="99">_xlfn.FORMULATEXT(BE690)</f>
        <v>#N/A</v>
      </c>
    </row>
    <row r="691" spans="30:64" ht="15">
      <c r="AD691" s="40">
        <f>ROW()</f>
        <v>691</v>
      </c>
      <c r="BB691" s="40" t="s">
        <v>1798</v>
      </c>
      <c r="BC691" s="40" t="s">
        <v>348</v>
      </c>
      <c r="BD691" s="41" t="b">
        <v>1</v>
      </c>
      <c r="BE691" s="42" t="str">
        <f>G390</f>
        <v>3</v>
      </c>
      <c r="BF691" s="40" t="str">
        <f>""&amp;G390</f>
        <v>3</v>
      </c>
      <c r="BG691" s="40" t="b">
        <v>0</v>
      </c>
      <c r="BH691" s="40" t="b">
        <v>0</v>
      </c>
      <c r="BK691" s="40" t="e">
        <f t="shared" ca="1" si="98"/>
        <v>#N/A</v>
      </c>
      <c r="BL691" s="40" t="e">
        <f t="shared" ca="1" si="99"/>
        <v>#N/A</v>
      </c>
    </row>
    <row r="692" spans="30:64" ht="15">
      <c r="AD692" s="40">
        <f>ROW()</f>
        <v>692</v>
      </c>
      <c r="BB692" s="40" t="s">
        <v>1799</v>
      </c>
      <c r="BC692" s="40" t="s">
        <v>348</v>
      </c>
      <c r="BD692" s="41" t="b">
        <v>1</v>
      </c>
      <c r="BE692" s="42" t="str">
        <f>I390</f>
        <v>2</v>
      </c>
      <c r="BF692" s="40" t="str">
        <f>""&amp;I390</f>
        <v>2</v>
      </c>
      <c r="BG692" s="40" t="b">
        <v>0</v>
      </c>
      <c r="BH692" s="40" t="b">
        <v>0</v>
      </c>
      <c r="BK692" s="40" t="e">
        <f t="shared" ca="1" si="98"/>
        <v>#N/A</v>
      </c>
      <c r="BL692" s="40" t="e">
        <f t="shared" ca="1" si="99"/>
        <v>#N/A</v>
      </c>
    </row>
    <row r="693" spans="30:64" ht="15">
      <c r="AD693" s="40">
        <f>ROW()</f>
        <v>693</v>
      </c>
      <c r="BB693" s="40" t="s">
        <v>1800</v>
      </c>
      <c r="BC693" s="40" t="s">
        <v>348</v>
      </c>
      <c r="BD693" s="41" t="b">
        <v>1</v>
      </c>
      <c r="BE693" s="42" t="str">
        <f>K390</f>
        <v>3</v>
      </c>
      <c r="BF693" s="40" t="str">
        <f>""&amp;K390</f>
        <v>3</v>
      </c>
      <c r="BG693" s="40" t="b">
        <v>0</v>
      </c>
      <c r="BH693" s="40" t="b">
        <v>0</v>
      </c>
      <c r="BK693" s="40" t="e">
        <f t="shared" ca="1" si="98"/>
        <v>#N/A</v>
      </c>
      <c r="BL693" s="40" t="e">
        <f t="shared" ca="1" si="99"/>
        <v>#N/A</v>
      </c>
    </row>
    <row r="694" spans="30:64" ht="15">
      <c r="AD694" s="40">
        <f>ROW()</f>
        <v>694</v>
      </c>
      <c r="BB694" s="40" t="s">
        <v>1801</v>
      </c>
      <c r="BC694" s="40" t="s">
        <v>348</v>
      </c>
      <c r="BD694" s="41" t="b">
        <v>1</v>
      </c>
      <c r="BE694" s="42" t="str">
        <f>M390</f>
        <v>32.72</v>
      </c>
      <c r="BF694" s="40" t="str">
        <f>""&amp;M390</f>
        <v>32.72</v>
      </c>
      <c r="BG694" s="40" t="b">
        <v>0</v>
      </c>
      <c r="BH694" s="40" t="b">
        <v>0</v>
      </c>
      <c r="BK694" s="40" t="e">
        <f t="shared" ca="1" si="98"/>
        <v>#N/A</v>
      </c>
      <c r="BL694" s="40" t="e">
        <f t="shared" ca="1" si="99"/>
        <v>#N/A</v>
      </c>
    </row>
    <row r="695" spans="30:64" ht="15">
      <c r="AD695" s="40">
        <f>ROW()</f>
        <v>695</v>
      </c>
      <c r="BB695" s="40" t="s">
        <v>1802</v>
      </c>
      <c r="BC695" s="40" t="s">
        <v>348</v>
      </c>
      <c r="BD695" s="41" t="b">
        <v>1</v>
      </c>
      <c r="BE695" s="42" t="str">
        <f>O390</f>
        <v>0.00</v>
      </c>
      <c r="BF695" s="40" t="str">
        <f>""&amp;O390</f>
        <v>0.00</v>
      </c>
      <c r="BG695" s="40" t="b">
        <v>0</v>
      </c>
      <c r="BH695" s="40" t="b">
        <v>0</v>
      </c>
      <c r="BK695" s="40" t="e">
        <f t="shared" ca="1" si="98"/>
        <v>#N/A</v>
      </c>
      <c r="BL695" s="40" t="e">
        <f t="shared" ca="1" si="99"/>
        <v>#N/A</v>
      </c>
    </row>
    <row r="696" spans="30:64" ht="15">
      <c r="AD696" s="40">
        <f>ROW()</f>
        <v>696</v>
      </c>
      <c r="BB696" s="40" t="s">
        <v>1803</v>
      </c>
      <c r="BC696" s="40" t="s">
        <v>458</v>
      </c>
      <c r="BD696" s="41" t="b">
        <v>0</v>
      </c>
      <c r="BE696" s="40" t="s">
        <v>878</v>
      </c>
      <c r="BF696" s="40" t="s">
        <v>878</v>
      </c>
      <c r="BG696" s="40" t="b">
        <v>0</v>
      </c>
      <c r="BH696" s="40" t="b">
        <v>0</v>
      </c>
      <c r="BK696" s="40" t="s">
        <v>460</v>
      </c>
      <c r="BL696" s="40" t="s">
        <v>460</v>
      </c>
    </row>
    <row r="697" spans="30:64" ht="15">
      <c r="AD697" s="40">
        <f>ROW()</f>
        <v>697</v>
      </c>
      <c r="BB697" s="40" t="s">
        <v>1804</v>
      </c>
      <c r="BC697" s="40" t="s">
        <v>348</v>
      </c>
      <c r="BD697" s="41" t="b">
        <v>1</v>
      </c>
      <c r="BE697" s="42" t="str">
        <f>E243</f>
        <v>0.00</v>
      </c>
      <c r="BF697" s="40" t="str">
        <f>""&amp;E243</f>
        <v>0.00</v>
      </c>
      <c r="BG697" s="40" t="b">
        <v>0</v>
      </c>
      <c r="BH697" s="40" t="b">
        <v>0</v>
      </c>
      <c r="BK697" s="40" t="e">
        <f ca="1">_xlfn.FORMULATEXT(BE697)</f>
        <v>#N/A</v>
      </c>
      <c r="BL697" s="40" t="e">
        <f ca="1">_xlfn.FORMULATEXT(BE697)</f>
        <v>#N/A</v>
      </c>
    </row>
    <row r="698" spans="30:64" ht="15">
      <c r="AD698" s="40">
        <f>ROW()</f>
        <v>698</v>
      </c>
      <c r="BB698" s="40" t="s">
        <v>1805</v>
      </c>
      <c r="BC698" s="40" t="s">
        <v>348</v>
      </c>
      <c r="BD698" s="41" t="b">
        <v>1</v>
      </c>
      <c r="BE698" s="42" t="str">
        <f>H243</f>
        <v>0.00</v>
      </c>
      <c r="BF698" s="40" t="str">
        <f>""&amp;H243</f>
        <v>0.00</v>
      </c>
      <c r="BG698" s="40" t="b">
        <v>0</v>
      </c>
      <c r="BH698" s="40" t="b">
        <v>0</v>
      </c>
      <c r="BK698" s="40" t="e">
        <f ca="1">_xlfn.FORMULATEXT(BE698)</f>
        <v>#N/A</v>
      </c>
      <c r="BL698" s="40" t="e">
        <f ca="1">_xlfn.FORMULATEXT(BE698)</f>
        <v>#N/A</v>
      </c>
    </row>
    <row r="699" spans="30:64" ht="15">
      <c r="AD699" s="40">
        <f>ROW()</f>
        <v>699</v>
      </c>
      <c r="BB699" s="40" t="s">
        <v>1806</v>
      </c>
      <c r="BC699" s="40" t="s">
        <v>348</v>
      </c>
      <c r="BD699" s="41" t="b">
        <v>1</v>
      </c>
      <c r="BE699" s="42" t="str">
        <f>K243</f>
        <v>0.00</v>
      </c>
      <c r="BF699" s="40" t="str">
        <f>""&amp;K243</f>
        <v>0.00</v>
      </c>
      <c r="BG699" s="40" t="b">
        <v>0</v>
      </c>
      <c r="BH699" s="40" t="b">
        <v>0</v>
      </c>
      <c r="BK699" s="40" t="e">
        <f ca="1">_xlfn.FORMULATEXT(BE699)</f>
        <v>#N/A</v>
      </c>
      <c r="BL699" s="40" t="e">
        <f ca="1">_xlfn.FORMULATEXT(BE699)</f>
        <v>#N/A</v>
      </c>
    </row>
    <row r="700" spans="30:64" ht="15">
      <c r="AD700" s="40">
        <f>ROW()</f>
        <v>700</v>
      </c>
      <c r="BB700" s="40" t="s">
        <v>1807</v>
      </c>
      <c r="BC700" s="40" t="s">
        <v>348</v>
      </c>
      <c r="BD700" s="41" t="b">
        <v>1</v>
      </c>
      <c r="BE700" s="42" t="str">
        <f>N243</f>
        <v>0.00</v>
      </c>
      <c r="BF700" s="40" t="str">
        <f>""&amp;N243</f>
        <v>0.00</v>
      </c>
      <c r="BG700" s="40" t="b">
        <v>0</v>
      </c>
      <c r="BH700" s="40" t="b">
        <v>0</v>
      </c>
      <c r="BK700" s="40" t="e">
        <f ca="1">_xlfn.FORMULATEXT(BE700)</f>
        <v>#N/A</v>
      </c>
      <c r="BL700" s="40" t="e">
        <f ca="1">_xlfn.FORMULATEXT(BE700)</f>
        <v>#N/A</v>
      </c>
    </row>
    <row r="701" spans="30:64" ht="15">
      <c r="AD701" s="40">
        <f>ROW()</f>
        <v>701</v>
      </c>
      <c r="BB701" s="40" t="s">
        <v>1808</v>
      </c>
      <c r="BC701" s="40" t="s">
        <v>348</v>
      </c>
      <c r="BD701" s="41" t="b">
        <v>1</v>
      </c>
      <c r="BE701" s="42" t="str">
        <f>S452</f>
        <v>04/08/2026</v>
      </c>
      <c r="BF701" s="40" t="str">
        <f>""&amp;S452</f>
        <v>04/08/2026</v>
      </c>
      <c r="BG701" s="40" t="b">
        <v>0</v>
      </c>
      <c r="BH701" s="40" t="b">
        <v>0</v>
      </c>
      <c r="BK701" s="40" t="e">
        <f ca="1">_xlfn.FORMULATEXT(BE701)</f>
        <v>#N/A</v>
      </c>
      <c r="BL701" s="40" t="e">
        <f ca="1">_xlfn.FORMULATEXT(BE701)</f>
        <v>#N/A</v>
      </c>
    </row>
    <row r="702" spans="30:64" ht="15">
      <c r="AD702" s="40">
        <f>ROW()</f>
        <v>702</v>
      </c>
      <c r="BB702" s="40" t="s">
        <v>1809</v>
      </c>
      <c r="BC702" s="40" t="s">
        <v>420</v>
      </c>
      <c r="BD702" s="41" t="b">
        <v>0</v>
      </c>
      <c r="BE702" s="40" t="str">
        <f>IF(AA461=1,"N",IF(AA461=2,"Y",""))</f>
        <v>N</v>
      </c>
      <c r="BF702" s="40" t="str">
        <f>BE702</f>
        <v>N</v>
      </c>
      <c r="BG702" s="40" t="b">
        <v>0</v>
      </c>
      <c r="BH702" s="40" t="b">
        <v>0</v>
      </c>
      <c r="BJ702" s="40">
        <f>AA461</f>
        <v>1</v>
      </c>
      <c r="BK702" s="40" t="e">
        <f ca="1">_xlfn.FORMULATEXT(BJ702)</f>
        <v>#N/A</v>
      </c>
      <c r="BL702" s="40" t="s">
        <v>1511</v>
      </c>
    </row>
    <row r="703" spans="30:64" ht="15">
      <c r="AD703" s="40">
        <f>ROW()</f>
        <v>703</v>
      </c>
      <c r="BB703" s="40" t="s">
        <v>1810</v>
      </c>
      <c r="BC703" s="40" t="s">
        <v>348</v>
      </c>
      <c r="BD703" s="41" t="b">
        <v>1</v>
      </c>
      <c r="BE703" s="63" t="str">
        <f>N463</f>
        <v>2</v>
      </c>
      <c r="BF703" s="53" t="str">
        <f>""&amp;N463</f>
        <v>2</v>
      </c>
      <c r="BG703" s="40" t="b">
        <v>1</v>
      </c>
      <c r="BH703" s="40" t="b">
        <v>0</v>
      </c>
      <c r="BK703" s="40" t="e">
        <f ca="1">_xlfn.FORMULATEXT(BE703)</f>
        <v>#N/A</v>
      </c>
      <c r="BL703" s="40" t="e">
        <f ca="1">_xlfn.FORMULATEXT(BE703)</f>
        <v>#N/A</v>
      </c>
    </row>
    <row r="704" spans="30:64" ht="15">
      <c r="AD704" s="40">
        <f>ROW()</f>
        <v>704</v>
      </c>
      <c r="BB704" s="40" t="s">
        <v>1811</v>
      </c>
      <c r="BC704" s="40" t="s">
        <v>348</v>
      </c>
      <c r="BD704" s="41" t="b">
        <v>1</v>
      </c>
      <c r="BE704" s="40">
        <f>N483</f>
        <v>1</v>
      </c>
      <c r="BF704" s="40" t="str">
        <f>""&amp;N483</f>
        <v>1</v>
      </c>
      <c r="BG704" s="40" t="b">
        <v>1</v>
      </c>
      <c r="BH704" s="40" t="b">
        <v>0</v>
      </c>
      <c r="BK704" s="40" t="e">
        <f ca="1">_xlfn.FORMULATEXT(BE704)</f>
        <v>#N/A</v>
      </c>
      <c r="BL704" s="40" t="e">
        <f ca="1">_xlfn.FORMULATEXT(BE704)</f>
        <v>#N/A</v>
      </c>
    </row>
    <row r="705" spans="30:64" ht="15">
      <c r="AD705" s="40">
        <f>ROW()</f>
        <v>705</v>
      </c>
      <c r="BB705" s="40" t="s">
        <v>1812</v>
      </c>
      <c r="BC705" s="40" t="s">
        <v>348</v>
      </c>
      <c r="BD705" s="41" t="b">
        <v>1</v>
      </c>
      <c r="BE705" s="40">
        <f>N503</f>
        <v>0</v>
      </c>
      <c r="BF705" s="40" t="str">
        <f>""&amp;N503</f>
        <v>0</v>
      </c>
      <c r="BG705" s="40" t="b">
        <v>1</v>
      </c>
      <c r="BH705" s="40" t="b">
        <v>0</v>
      </c>
      <c r="BK705" s="40" t="e">
        <f ca="1">_xlfn.FORMULATEXT(BE705)</f>
        <v>#N/A</v>
      </c>
      <c r="BL705" s="40" t="e">
        <f ca="1">_xlfn.FORMULATEXT(BE705)</f>
        <v>#N/A</v>
      </c>
    </row>
    <row r="706" spans="30:64" ht="15">
      <c r="AD706" s="40">
        <f>ROW()</f>
        <v>706</v>
      </c>
      <c r="BB706" s="40" t="s">
        <v>1813</v>
      </c>
      <c r="BC706" s="40" t="s">
        <v>348</v>
      </c>
      <c r="BD706" s="41" t="b">
        <v>1</v>
      </c>
      <c r="BE706" s="40" t="str">
        <f>N104</f>
        <v>0</v>
      </c>
      <c r="BF706" s="40" t="str">
        <f>""&amp;N104</f>
        <v>0</v>
      </c>
      <c r="BG706" s="40" t="b">
        <v>0</v>
      </c>
      <c r="BH706" s="40" t="b">
        <v>0</v>
      </c>
      <c r="BK706" s="40" t="e">
        <f ca="1">_xlfn.FORMULATEXT(BE706)</f>
        <v>#N/A</v>
      </c>
      <c r="BL706" s="40" t="e">
        <f ca="1">_xlfn.FORMULATEXT(BE706)</f>
        <v>#N/A</v>
      </c>
    </row>
    <row r="707" spans="30:64" ht="15">
      <c r="AD707" s="40">
        <f>ROW()</f>
        <v>707</v>
      </c>
      <c r="BB707" s="40" t="s">
        <v>1814</v>
      </c>
      <c r="BC707" s="40" t="s">
        <v>348</v>
      </c>
      <c r="BD707" s="41" t="b">
        <v>0</v>
      </c>
      <c r="BE707" s="42" t="str">
        <f>N405</f>
        <v>0</v>
      </c>
      <c r="BF707" s="40" t="str">
        <f>""&amp;N405</f>
        <v>0</v>
      </c>
      <c r="BG707" s="40" t="b">
        <v>0</v>
      </c>
      <c r="BH707" s="40" t="b">
        <v>0</v>
      </c>
      <c r="BK707" s="40" t="e">
        <f ca="1">_xlfn.FORMULATEXT(BE707)</f>
        <v>#N/A</v>
      </c>
      <c r="BL707" s="40" t="e">
        <f ca="1">_xlfn.FORMULATEXT(BE707)</f>
        <v>#N/A</v>
      </c>
    </row>
    <row r="708" spans="30:64" ht="15">
      <c r="AD708" s="40">
        <f>ROW()</f>
        <v>708</v>
      </c>
      <c r="BB708" s="40" t="s">
        <v>1815</v>
      </c>
      <c r="BC708" s="40" t="s">
        <v>458</v>
      </c>
      <c r="BD708" s="41" t="b">
        <v>0</v>
      </c>
      <c r="BE708" s="40" t="s">
        <v>522</v>
      </c>
      <c r="BF708" s="40" t="s">
        <v>522</v>
      </c>
      <c r="BG708" s="40" t="b">
        <v>0</v>
      </c>
      <c r="BH708" s="40" t="b">
        <v>0</v>
      </c>
      <c r="BK708" s="40" t="s">
        <v>460</v>
      </c>
      <c r="BL708" s="40" t="s">
        <v>460</v>
      </c>
    </row>
    <row r="709" spans="30:64" ht="15">
      <c r="AD709" s="40">
        <f>ROW()</f>
        <v>709</v>
      </c>
      <c r="BB709" s="40" t="s">
        <v>1817</v>
      </c>
      <c r="BC709" s="40" t="s">
        <v>458</v>
      </c>
      <c r="BD709" s="41" t="b">
        <v>0</v>
      </c>
      <c r="BE709" s="40" t="s">
        <v>460</v>
      </c>
      <c r="BF709" s="40" t="s">
        <v>460</v>
      </c>
      <c r="BG709" s="40" t="b">
        <v>0</v>
      </c>
      <c r="BH709" s="40" t="b">
        <v>0</v>
      </c>
      <c r="BK709" s="40" t="s">
        <v>460</v>
      </c>
      <c r="BL709" s="40" t="s">
        <v>460</v>
      </c>
    </row>
    <row r="710" spans="30:64" ht="15">
      <c r="AD710" s="40">
        <f>ROW()</f>
        <v>710</v>
      </c>
      <c r="BB710" s="40" t="s">
        <v>1819</v>
      </c>
      <c r="BC710" s="40" t="s">
        <v>458</v>
      </c>
      <c r="BD710" s="41" t="b">
        <v>0</v>
      </c>
      <c r="BE710" s="40" t="s">
        <v>1818</v>
      </c>
      <c r="BF710" s="40" t="s">
        <v>1818</v>
      </c>
      <c r="BG710" s="40" t="b">
        <v>0</v>
      </c>
      <c r="BH710" s="40" t="b">
        <v>0</v>
      </c>
      <c r="BK710" s="40" t="s">
        <v>460</v>
      </c>
      <c r="BL710" s="40" t="s">
        <v>460</v>
      </c>
    </row>
    <row r="711" spans="30:64" ht="15">
      <c r="AD711" s="40">
        <f>ROW()</f>
        <v>711</v>
      </c>
      <c r="BB711" s="40" t="s">
        <v>1821</v>
      </c>
      <c r="BC711" s="40" t="s">
        <v>458</v>
      </c>
      <c r="BD711" s="41" t="b">
        <v>0</v>
      </c>
      <c r="BG711" s="40" t="b">
        <v>0</v>
      </c>
      <c r="BH711" s="40" t="b">
        <v>0</v>
      </c>
      <c r="BK711" s="40" t="s">
        <v>460</v>
      </c>
      <c r="BL711" s="40" t="s">
        <v>460</v>
      </c>
    </row>
    <row r="712" spans="30:64" ht="15">
      <c r="AD712" s="40">
        <f>ROW()</f>
        <v>712</v>
      </c>
      <c r="BB712" s="40" t="s">
        <v>1823</v>
      </c>
      <c r="BC712" s="40" t="s">
        <v>458</v>
      </c>
      <c r="BD712" s="41" t="b">
        <v>0</v>
      </c>
      <c r="BE712" s="40" t="s">
        <v>1822</v>
      </c>
      <c r="BF712" s="40" t="s">
        <v>1822</v>
      </c>
      <c r="BG712" s="40" t="b">
        <v>0</v>
      </c>
      <c r="BH712" s="40" t="b">
        <v>0</v>
      </c>
      <c r="BK712" s="40" t="s">
        <v>460</v>
      </c>
      <c r="BL712" s="40" t="s">
        <v>460</v>
      </c>
    </row>
    <row r="713" spans="30:64" ht="15">
      <c r="AD713" s="40">
        <f>ROW()</f>
        <v>713</v>
      </c>
      <c r="BB713" s="40" t="s">
        <v>1825</v>
      </c>
      <c r="BC713" s="40" t="s">
        <v>458</v>
      </c>
      <c r="BD713" s="41" t="b">
        <v>0</v>
      </c>
      <c r="BE713" s="40" t="s">
        <v>1824</v>
      </c>
      <c r="BF713" s="40" t="s">
        <v>1824</v>
      </c>
      <c r="BG713" s="40" t="b">
        <v>0</v>
      </c>
      <c r="BH713" s="40" t="b">
        <v>0</v>
      </c>
      <c r="BK713" s="40" t="s">
        <v>460</v>
      </c>
      <c r="BL713" s="40" t="s">
        <v>460</v>
      </c>
    </row>
    <row r="714" spans="30:64" ht="15">
      <c r="AD714" s="40">
        <f>ROW()</f>
        <v>714</v>
      </c>
      <c r="BB714" s="40" t="s">
        <v>1827</v>
      </c>
      <c r="BC714" s="40" t="s">
        <v>458</v>
      </c>
      <c r="BD714" s="41" t="b">
        <v>0</v>
      </c>
      <c r="BE714" s="40" t="s">
        <v>522</v>
      </c>
      <c r="BF714" s="40" t="s">
        <v>522</v>
      </c>
      <c r="BG714" s="40" t="b">
        <v>0</v>
      </c>
      <c r="BH714" s="40" t="b">
        <v>0</v>
      </c>
      <c r="BK714" s="40" t="s">
        <v>460</v>
      </c>
      <c r="BL714" s="40" t="s">
        <v>460</v>
      </c>
    </row>
    <row r="715" spans="30:64" ht="15">
      <c r="AD715" s="40">
        <f>ROW()</f>
        <v>715</v>
      </c>
      <c r="BB715" s="40" t="s">
        <v>1829</v>
      </c>
      <c r="BC715" s="40" t="s">
        <v>458</v>
      </c>
      <c r="BD715" s="41" t="b">
        <v>0</v>
      </c>
      <c r="BE715" s="40" t="s">
        <v>460</v>
      </c>
      <c r="BF715" s="40" t="s">
        <v>460</v>
      </c>
      <c r="BG715" s="40" t="b">
        <v>0</v>
      </c>
      <c r="BH715" s="40" t="b">
        <v>0</v>
      </c>
      <c r="BK715" s="40" t="s">
        <v>460</v>
      </c>
      <c r="BL715" s="40" t="s">
        <v>460</v>
      </c>
    </row>
    <row r="716" spans="30:64" ht="15">
      <c r="AD716" s="40">
        <f>ROW()</f>
        <v>716</v>
      </c>
      <c r="BB716" s="40" t="s">
        <v>1831</v>
      </c>
      <c r="BC716" s="40" t="s">
        <v>458</v>
      </c>
      <c r="BD716" s="41" t="b">
        <v>0</v>
      </c>
      <c r="BE716" s="40" t="s">
        <v>1818</v>
      </c>
      <c r="BF716" s="40" t="s">
        <v>1818</v>
      </c>
      <c r="BG716" s="40" t="b">
        <v>0</v>
      </c>
      <c r="BH716" s="40" t="b">
        <v>0</v>
      </c>
      <c r="BK716" s="40" t="s">
        <v>460</v>
      </c>
      <c r="BL716" s="40" t="s">
        <v>460</v>
      </c>
    </row>
    <row r="717" spans="30:64" ht="15">
      <c r="AD717" s="40">
        <f>ROW()</f>
        <v>717</v>
      </c>
      <c r="BB717" s="40" t="s">
        <v>1833</v>
      </c>
      <c r="BC717" s="40" t="s">
        <v>458</v>
      </c>
      <c r="BD717" s="41" t="b">
        <v>0</v>
      </c>
      <c r="BE717" s="40" t="s">
        <v>1822</v>
      </c>
      <c r="BF717" s="40" t="s">
        <v>1822</v>
      </c>
      <c r="BG717" s="40" t="b">
        <v>0</v>
      </c>
      <c r="BH717" s="40" t="b">
        <v>0</v>
      </c>
      <c r="BK717" s="40" t="s">
        <v>460</v>
      </c>
      <c r="BL717" s="40" t="s">
        <v>460</v>
      </c>
    </row>
    <row r="718" spans="30:64" ht="15">
      <c r="AD718" s="40">
        <f>ROW()</f>
        <v>718</v>
      </c>
      <c r="BB718" s="40" t="s">
        <v>1835</v>
      </c>
      <c r="BC718" s="40" t="s">
        <v>458</v>
      </c>
      <c r="BD718" s="41" t="b">
        <v>0</v>
      </c>
      <c r="BE718" s="40" t="s">
        <v>1834</v>
      </c>
      <c r="BF718" s="40" t="s">
        <v>1834</v>
      </c>
      <c r="BG718" s="40" t="b">
        <v>0</v>
      </c>
      <c r="BH718" s="40" t="b">
        <v>0</v>
      </c>
      <c r="BK718" s="40" t="s">
        <v>460</v>
      </c>
      <c r="BL718" s="40" t="s">
        <v>460</v>
      </c>
    </row>
    <row r="719" spans="30:64" ht="15">
      <c r="AD719" s="40">
        <f>ROW()</f>
        <v>719</v>
      </c>
      <c r="BB719" s="40" t="s">
        <v>1837</v>
      </c>
      <c r="BC719" s="40" t="s">
        <v>458</v>
      </c>
      <c r="BD719" s="41" t="b">
        <v>0</v>
      </c>
      <c r="BE719" s="40" t="s">
        <v>1824</v>
      </c>
      <c r="BF719" s="40" t="s">
        <v>1824</v>
      </c>
      <c r="BG719" s="40" t="b">
        <v>0</v>
      </c>
      <c r="BH719" s="40" t="b">
        <v>0</v>
      </c>
      <c r="BK719" s="40" t="s">
        <v>460</v>
      </c>
      <c r="BL719" s="40" t="s">
        <v>460</v>
      </c>
    </row>
    <row r="720" spans="30:64" ht="15">
      <c r="AD720" s="40">
        <f>ROW()</f>
        <v>720</v>
      </c>
      <c r="BB720" s="40" t="s">
        <v>1839</v>
      </c>
      <c r="BC720" s="40" t="s">
        <v>458</v>
      </c>
      <c r="BD720" s="41" t="b">
        <v>0</v>
      </c>
      <c r="BG720" s="40" t="b">
        <v>0</v>
      </c>
      <c r="BH720" s="40" t="b">
        <v>0</v>
      </c>
      <c r="BK720" s="40" t="s">
        <v>460</v>
      </c>
      <c r="BL720" s="40" t="s">
        <v>460</v>
      </c>
    </row>
    <row r="721" spans="30:64" ht="15">
      <c r="AD721" s="40">
        <f>ROW()</f>
        <v>721</v>
      </c>
      <c r="BB721" s="40" t="s">
        <v>1841</v>
      </c>
      <c r="BC721" s="40" t="s">
        <v>348</v>
      </c>
      <c r="BD721" s="41" t="b">
        <v>0</v>
      </c>
      <c r="BE721" s="42">
        <f>B162</f>
        <v>0</v>
      </c>
      <c r="BF721" s="40" t="str">
        <f>""&amp;B162</f>
        <v/>
      </c>
      <c r="BG721" s="40" t="b">
        <v>1</v>
      </c>
      <c r="BH721" s="40" t="b">
        <v>1</v>
      </c>
      <c r="BK721" s="40" t="e">
        <f t="shared" ref="BK721:BK761" ca="1" si="100">_xlfn.FORMULATEXT(BE721)</f>
        <v>#N/A</v>
      </c>
      <c r="BL721" s="40" t="e">
        <f t="shared" ref="BL721:BL761" ca="1" si="101">_xlfn.FORMULATEXT(BE721)</f>
        <v>#N/A</v>
      </c>
    </row>
    <row r="722" spans="30:64" ht="15">
      <c r="AD722" s="40">
        <f>ROW()</f>
        <v>722</v>
      </c>
      <c r="BB722" s="40" t="s">
        <v>1842</v>
      </c>
      <c r="BC722" s="40" t="s">
        <v>348</v>
      </c>
      <c r="BD722" s="41" t="b">
        <v>0</v>
      </c>
      <c r="BE722" s="42">
        <f>B168</f>
        <v>0</v>
      </c>
      <c r="BF722" s="40" t="str">
        <f>""&amp;B168</f>
        <v/>
      </c>
      <c r="BG722" s="40" t="b">
        <v>1</v>
      </c>
      <c r="BH722" s="40" t="b">
        <v>1</v>
      </c>
      <c r="BK722" s="40" t="e">
        <f t="shared" ca="1" si="100"/>
        <v>#N/A</v>
      </c>
      <c r="BL722" s="40" t="e">
        <f t="shared" ca="1" si="101"/>
        <v>#N/A</v>
      </c>
    </row>
    <row r="723" spans="30:64" ht="15">
      <c r="AD723" s="40">
        <f>ROW()</f>
        <v>723</v>
      </c>
      <c r="BB723" s="40" t="s">
        <v>1843</v>
      </c>
      <c r="BC723" s="40" t="s">
        <v>348</v>
      </c>
      <c r="BD723" s="41" t="b">
        <v>0</v>
      </c>
      <c r="BE723" s="42">
        <f>B176</f>
        <v>0</v>
      </c>
      <c r="BF723" s="40" t="str">
        <f>""&amp;B176</f>
        <v/>
      </c>
      <c r="BG723" s="40" t="b">
        <v>1</v>
      </c>
      <c r="BH723" s="40" t="b">
        <v>1</v>
      </c>
      <c r="BK723" s="40" t="e">
        <f t="shared" ca="1" si="100"/>
        <v>#N/A</v>
      </c>
      <c r="BL723" s="40" t="e">
        <f t="shared" ca="1" si="101"/>
        <v>#N/A</v>
      </c>
    </row>
    <row r="724" spans="30:64" ht="15">
      <c r="AD724" s="40">
        <f>ROW()</f>
        <v>724</v>
      </c>
      <c r="BB724" s="40" t="s">
        <v>1844</v>
      </c>
      <c r="BC724" s="40" t="s">
        <v>348</v>
      </c>
      <c r="BD724" s="41" t="b">
        <v>0</v>
      </c>
      <c r="BE724" s="42">
        <f>B182</f>
        <v>0</v>
      </c>
      <c r="BF724" s="40" t="str">
        <f>""&amp;B182</f>
        <v/>
      </c>
      <c r="BG724" s="40" t="b">
        <v>1</v>
      </c>
      <c r="BH724" s="40" t="b">
        <v>1</v>
      </c>
      <c r="BK724" s="40" t="e">
        <f t="shared" ca="1" si="100"/>
        <v>#N/A</v>
      </c>
      <c r="BL724" s="40" t="e">
        <f t="shared" ca="1" si="101"/>
        <v>#N/A</v>
      </c>
    </row>
    <row r="725" spans="30:64" ht="15">
      <c r="AD725" s="40">
        <f>ROW()</f>
        <v>725</v>
      </c>
      <c r="BB725" s="40" t="s">
        <v>1845</v>
      </c>
      <c r="BC725" s="40" t="s">
        <v>348</v>
      </c>
      <c r="BD725" s="41" t="b">
        <v>0</v>
      </c>
      <c r="BE725" s="42">
        <f>B162</f>
        <v>0</v>
      </c>
      <c r="BF725" s="40" t="str">
        <f>""&amp;B162</f>
        <v/>
      </c>
      <c r="BG725" s="40" t="b">
        <v>1</v>
      </c>
      <c r="BH725" s="40" t="b">
        <v>1</v>
      </c>
      <c r="BK725" s="40" t="e">
        <f t="shared" ca="1" si="100"/>
        <v>#N/A</v>
      </c>
      <c r="BL725" s="40" t="e">
        <f t="shared" ca="1" si="101"/>
        <v>#N/A</v>
      </c>
    </row>
    <row r="726" spans="30:64" ht="15">
      <c r="AD726" s="40">
        <f>ROW()</f>
        <v>726</v>
      </c>
      <c r="BB726" s="59" t="s">
        <v>1846</v>
      </c>
      <c r="BC726" s="40" t="s">
        <v>348</v>
      </c>
      <c r="BD726" s="41" t="b">
        <v>0</v>
      </c>
      <c r="BE726" s="42">
        <f>B168</f>
        <v>0</v>
      </c>
      <c r="BF726" s="40" t="str">
        <f>""&amp;B168</f>
        <v/>
      </c>
      <c r="BG726" s="40" t="b">
        <v>1</v>
      </c>
      <c r="BH726" s="40" t="b">
        <v>1</v>
      </c>
      <c r="BK726" s="40" t="e">
        <f t="shared" ca="1" si="100"/>
        <v>#N/A</v>
      </c>
      <c r="BL726" s="40" t="e">
        <f t="shared" ca="1" si="101"/>
        <v>#N/A</v>
      </c>
    </row>
    <row r="727" spans="30:64" ht="15">
      <c r="AD727" s="40">
        <f>ROW()</f>
        <v>727</v>
      </c>
      <c r="BB727" s="40" t="s">
        <v>1847</v>
      </c>
      <c r="BC727" s="40" t="s">
        <v>348</v>
      </c>
      <c r="BD727" s="41" t="b">
        <v>0</v>
      </c>
      <c r="BE727" s="42">
        <f>B162</f>
        <v>0</v>
      </c>
      <c r="BF727" s="40" t="str">
        <f>""&amp;B162</f>
        <v/>
      </c>
      <c r="BG727" s="40" t="b">
        <v>1</v>
      </c>
      <c r="BH727" s="40" t="b">
        <v>1</v>
      </c>
      <c r="BK727" s="40" t="e">
        <f t="shared" ca="1" si="100"/>
        <v>#N/A</v>
      </c>
      <c r="BL727" s="40" t="e">
        <f t="shared" ca="1" si="101"/>
        <v>#N/A</v>
      </c>
    </row>
    <row r="728" spans="30:64" ht="15">
      <c r="AD728" s="40">
        <f>ROW()</f>
        <v>728</v>
      </c>
      <c r="BB728" s="59" t="s">
        <v>1848</v>
      </c>
      <c r="BC728" s="40" t="s">
        <v>348</v>
      </c>
      <c r="BD728" s="41" t="b">
        <v>0</v>
      </c>
      <c r="BE728" s="42">
        <f>B168</f>
        <v>0</v>
      </c>
      <c r="BF728" s="40" t="str">
        <f>""&amp;B168</f>
        <v/>
      </c>
      <c r="BG728" s="40" t="b">
        <v>1</v>
      </c>
      <c r="BH728" s="40" t="b">
        <v>1</v>
      </c>
      <c r="BK728" s="40" t="e">
        <f t="shared" ca="1" si="100"/>
        <v>#N/A</v>
      </c>
      <c r="BL728" s="40" t="e">
        <f t="shared" ca="1" si="101"/>
        <v>#N/A</v>
      </c>
    </row>
    <row r="729" spans="30:64" ht="15">
      <c r="AD729" s="40">
        <f>ROW()</f>
        <v>729</v>
      </c>
      <c r="BB729" s="40" t="s">
        <v>1849</v>
      </c>
      <c r="BC729" s="40" t="s">
        <v>348</v>
      </c>
      <c r="BD729" s="41" t="b">
        <v>0</v>
      </c>
      <c r="BE729" s="42">
        <f>B162</f>
        <v>0</v>
      </c>
      <c r="BF729" s="40" t="str">
        <f>""&amp;B162</f>
        <v/>
      </c>
      <c r="BG729" s="40" t="b">
        <v>1</v>
      </c>
      <c r="BH729" s="40" t="b">
        <v>1</v>
      </c>
      <c r="BK729" s="40" t="e">
        <f t="shared" ca="1" si="100"/>
        <v>#N/A</v>
      </c>
      <c r="BL729" s="40" t="e">
        <f t="shared" ca="1" si="101"/>
        <v>#N/A</v>
      </c>
    </row>
    <row r="730" spans="30:64" ht="15">
      <c r="AD730" s="40">
        <f>ROW()</f>
        <v>730</v>
      </c>
      <c r="BB730" s="59" t="s">
        <v>1850</v>
      </c>
      <c r="BC730" s="40" t="s">
        <v>348</v>
      </c>
      <c r="BD730" s="41" t="b">
        <v>0</v>
      </c>
      <c r="BE730" s="42">
        <f>B168</f>
        <v>0</v>
      </c>
      <c r="BF730" s="40" t="str">
        <f>""&amp;B168</f>
        <v/>
      </c>
      <c r="BG730" s="40" t="b">
        <v>1</v>
      </c>
      <c r="BH730" s="40" t="b">
        <v>1</v>
      </c>
      <c r="BK730" s="40" t="e">
        <f t="shared" ca="1" si="100"/>
        <v>#N/A</v>
      </c>
      <c r="BL730" s="40" t="e">
        <f t="shared" ca="1" si="101"/>
        <v>#N/A</v>
      </c>
    </row>
    <row r="731" spans="30:64" ht="15">
      <c r="AD731" s="40">
        <f>ROW()</f>
        <v>731</v>
      </c>
      <c r="BB731" s="40" t="s">
        <v>1851</v>
      </c>
      <c r="BC731" s="40" t="s">
        <v>348</v>
      </c>
      <c r="BD731" s="41" t="b">
        <v>0</v>
      </c>
      <c r="BE731" s="42">
        <f>B162</f>
        <v>0</v>
      </c>
      <c r="BF731" s="40" t="str">
        <f>""&amp;B162</f>
        <v/>
      </c>
      <c r="BG731" s="40" t="b">
        <v>1</v>
      </c>
      <c r="BH731" s="40" t="b">
        <v>1</v>
      </c>
      <c r="BK731" s="40" t="e">
        <f t="shared" ca="1" si="100"/>
        <v>#N/A</v>
      </c>
      <c r="BL731" s="40" t="e">
        <f t="shared" ca="1" si="101"/>
        <v>#N/A</v>
      </c>
    </row>
    <row r="732" spans="30:64" ht="15">
      <c r="AD732" s="40">
        <f>ROW()</f>
        <v>732</v>
      </c>
      <c r="BB732" s="59" t="s">
        <v>1852</v>
      </c>
      <c r="BC732" s="40" t="s">
        <v>348</v>
      </c>
      <c r="BD732" s="41" t="b">
        <v>0</v>
      </c>
      <c r="BE732" s="42">
        <f>B168</f>
        <v>0</v>
      </c>
      <c r="BF732" s="40" t="str">
        <f>""&amp;B168</f>
        <v/>
      </c>
      <c r="BG732" s="40" t="b">
        <v>1</v>
      </c>
      <c r="BH732" s="40" t="b">
        <v>1</v>
      </c>
      <c r="BK732" s="40" t="e">
        <f t="shared" ca="1" si="100"/>
        <v>#N/A</v>
      </c>
      <c r="BL732" s="40" t="e">
        <f t="shared" ca="1" si="101"/>
        <v>#N/A</v>
      </c>
    </row>
    <row r="733" spans="30:64" ht="15">
      <c r="AD733" s="40">
        <f>ROW()</f>
        <v>733</v>
      </c>
      <c r="BB733" s="40" t="s">
        <v>1853</v>
      </c>
      <c r="BC733" s="40" t="s">
        <v>348</v>
      </c>
      <c r="BD733" s="41" t="b">
        <v>0</v>
      </c>
      <c r="BE733" s="42">
        <f>B162</f>
        <v>0</v>
      </c>
      <c r="BF733" s="40" t="str">
        <f>""&amp;B162</f>
        <v/>
      </c>
      <c r="BG733" s="40" t="b">
        <v>1</v>
      </c>
      <c r="BH733" s="40" t="b">
        <v>1</v>
      </c>
      <c r="BK733" s="40" t="e">
        <f t="shared" ca="1" si="100"/>
        <v>#N/A</v>
      </c>
      <c r="BL733" s="40" t="e">
        <f t="shared" ca="1" si="101"/>
        <v>#N/A</v>
      </c>
    </row>
    <row r="734" spans="30:64" ht="15">
      <c r="AD734" s="40">
        <f>ROW()</f>
        <v>734</v>
      </c>
      <c r="BB734" s="59" t="s">
        <v>1854</v>
      </c>
      <c r="BC734" s="40" t="s">
        <v>348</v>
      </c>
      <c r="BD734" s="41" t="b">
        <v>0</v>
      </c>
      <c r="BE734" s="42">
        <f>B168</f>
        <v>0</v>
      </c>
      <c r="BF734" s="40" t="str">
        <f>""&amp;B168</f>
        <v/>
      </c>
      <c r="BG734" s="40" t="b">
        <v>1</v>
      </c>
      <c r="BH734" s="40" t="b">
        <v>1</v>
      </c>
      <c r="BK734" s="40" t="e">
        <f t="shared" ca="1" si="100"/>
        <v>#N/A</v>
      </c>
      <c r="BL734" s="40" t="e">
        <f t="shared" ca="1" si="101"/>
        <v>#N/A</v>
      </c>
    </row>
    <row r="735" spans="30:64" ht="15">
      <c r="AD735" s="40">
        <f>ROW()</f>
        <v>735</v>
      </c>
      <c r="BB735" s="40" t="s">
        <v>1855</v>
      </c>
      <c r="BC735" s="40" t="s">
        <v>348</v>
      </c>
      <c r="BD735" s="41" t="b">
        <v>0</v>
      </c>
      <c r="BE735" s="42">
        <f>B176</f>
        <v>0</v>
      </c>
      <c r="BF735" s="40" t="str">
        <f>""&amp;B176</f>
        <v/>
      </c>
      <c r="BG735" s="40" t="b">
        <v>1</v>
      </c>
      <c r="BH735" s="40" t="b">
        <v>1</v>
      </c>
      <c r="BK735" s="40" t="e">
        <f t="shared" ca="1" si="100"/>
        <v>#N/A</v>
      </c>
      <c r="BL735" s="40" t="e">
        <f t="shared" ca="1" si="101"/>
        <v>#N/A</v>
      </c>
    </row>
    <row r="736" spans="30:64" ht="15">
      <c r="AD736" s="40">
        <f>ROW()</f>
        <v>736</v>
      </c>
      <c r="BB736" s="59" t="s">
        <v>1856</v>
      </c>
      <c r="BC736" s="40" t="s">
        <v>348</v>
      </c>
      <c r="BD736" s="41" t="b">
        <v>0</v>
      </c>
      <c r="BE736" s="42">
        <f>B182</f>
        <v>0</v>
      </c>
      <c r="BF736" s="40" t="str">
        <f>""&amp;B182</f>
        <v/>
      </c>
      <c r="BG736" s="40" t="b">
        <v>1</v>
      </c>
      <c r="BH736" s="40" t="b">
        <v>1</v>
      </c>
      <c r="BK736" s="40" t="e">
        <f t="shared" ca="1" si="100"/>
        <v>#N/A</v>
      </c>
      <c r="BL736" s="40" t="e">
        <f t="shared" ca="1" si="101"/>
        <v>#N/A</v>
      </c>
    </row>
    <row r="737" spans="30:64" ht="15">
      <c r="AD737" s="40">
        <f>ROW()</f>
        <v>737</v>
      </c>
      <c r="BB737" s="40" t="s">
        <v>1857</v>
      </c>
      <c r="BC737" s="40" t="s">
        <v>348</v>
      </c>
      <c r="BD737" s="41" t="b">
        <v>0</v>
      </c>
      <c r="BE737" s="42">
        <f>B176</f>
        <v>0</v>
      </c>
      <c r="BF737" s="40" t="str">
        <f>""&amp;B176</f>
        <v/>
      </c>
      <c r="BG737" s="40" t="b">
        <v>1</v>
      </c>
      <c r="BH737" s="40" t="b">
        <v>1</v>
      </c>
      <c r="BK737" s="40" t="e">
        <f t="shared" ca="1" si="100"/>
        <v>#N/A</v>
      </c>
      <c r="BL737" s="40" t="e">
        <f t="shared" ca="1" si="101"/>
        <v>#N/A</v>
      </c>
    </row>
    <row r="738" spans="30:64" ht="15">
      <c r="AD738" s="40">
        <f>ROW()</f>
        <v>738</v>
      </c>
      <c r="BB738" s="59" t="s">
        <v>1858</v>
      </c>
      <c r="BC738" s="40" t="s">
        <v>348</v>
      </c>
      <c r="BD738" s="41" t="b">
        <v>0</v>
      </c>
      <c r="BE738" s="42">
        <f>B182</f>
        <v>0</v>
      </c>
      <c r="BF738" s="40" t="str">
        <f>""&amp;B182</f>
        <v/>
      </c>
      <c r="BG738" s="40" t="b">
        <v>1</v>
      </c>
      <c r="BH738" s="40" t="b">
        <v>1</v>
      </c>
      <c r="BK738" s="40" t="e">
        <f t="shared" ca="1" si="100"/>
        <v>#N/A</v>
      </c>
      <c r="BL738" s="40" t="e">
        <f t="shared" ca="1" si="101"/>
        <v>#N/A</v>
      </c>
    </row>
    <row r="739" spans="30:64" ht="15">
      <c r="AD739" s="40">
        <f>ROW()</f>
        <v>739</v>
      </c>
      <c r="BB739" s="40" t="s">
        <v>1859</v>
      </c>
      <c r="BC739" s="40" t="s">
        <v>348</v>
      </c>
      <c r="BD739" s="41" t="b">
        <v>0</v>
      </c>
      <c r="BE739" s="42">
        <f>B176</f>
        <v>0</v>
      </c>
      <c r="BF739" s="40" t="str">
        <f>""&amp;B176</f>
        <v/>
      </c>
      <c r="BG739" s="40" t="b">
        <v>1</v>
      </c>
      <c r="BH739" s="40" t="b">
        <v>1</v>
      </c>
      <c r="BK739" s="40" t="e">
        <f t="shared" ca="1" si="100"/>
        <v>#N/A</v>
      </c>
      <c r="BL739" s="40" t="e">
        <f t="shared" ca="1" si="101"/>
        <v>#N/A</v>
      </c>
    </row>
    <row r="740" spans="30:64" ht="15">
      <c r="AD740" s="40">
        <f>ROW()</f>
        <v>740</v>
      </c>
      <c r="BB740" s="59" t="s">
        <v>1860</v>
      </c>
      <c r="BC740" s="40" t="s">
        <v>348</v>
      </c>
      <c r="BD740" s="41" t="b">
        <v>0</v>
      </c>
      <c r="BE740" s="42">
        <f>B182</f>
        <v>0</v>
      </c>
      <c r="BF740" s="40" t="str">
        <f>""&amp;B182</f>
        <v/>
      </c>
      <c r="BG740" s="40" t="b">
        <v>1</v>
      </c>
      <c r="BH740" s="40" t="b">
        <v>1</v>
      </c>
      <c r="BK740" s="40" t="e">
        <f t="shared" ca="1" si="100"/>
        <v>#N/A</v>
      </c>
      <c r="BL740" s="40" t="e">
        <f t="shared" ca="1" si="101"/>
        <v>#N/A</v>
      </c>
    </row>
    <row r="741" spans="30:64" ht="15">
      <c r="AD741" s="40">
        <f>ROW()</f>
        <v>741</v>
      </c>
      <c r="BB741" s="40" t="s">
        <v>1861</v>
      </c>
      <c r="BC741" s="40" t="s">
        <v>348</v>
      </c>
      <c r="BD741" s="41" t="b">
        <v>0</v>
      </c>
      <c r="BE741" s="42">
        <f>B176</f>
        <v>0</v>
      </c>
      <c r="BF741" s="40" t="str">
        <f>""&amp;B176</f>
        <v/>
      </c>
      <c r="BG741" s="40" t="b">
        <v>1</v>
      </c>
      <c r="BH741" s="40" t="b">
        <v>1</v>
      </c>
      <c r="BK741" s="40" t="e">
        <f t="shared" ca="1" si="100"/>
        <v>#N/A</v>
      </c>
      <c r="BL741" s="40" t="e">
        <f t="shared" ca="1" si="101"/>
        <v>#N/A</v>
      </c>
    </row>
    <row r="742" spans="30:64" ht="15">
      <c r="AD742" s="40">
        <f>ROW()</f>
        <v>742</v>
      </c>
      <c r="BB742" s="59" t="s">
        <v>1862</v>
      </c>
      <c r="BC742" s="40" t="s">
        <v>348</v>
      </c>
      <c r="BD742" s="41" t="b">
        <v>0</v>
      </c>
      <c r="BE742" s="42">
        <f>B182</f>
        <v>0</v>
      </c>
      <c r="BF742" s="40" t="str">
        <f>""&amp;B182</f>
        <v/>
      </c>
      <c r="BG742" s="40" t="b">
        <v>1</v>
      </c>
      <c r="BH742" s="40" t="b">
        <v>1</v>
      </c>
      <c r="BK742" s="40" t="e">
        <f t="shared" ca="1" si="100"/>
        <v>#N/A</v>
      </c>
      <c r="BL742" s="40" t="e">
        <f t="shared" ca="1" si="101"/>
        <v>#N/A</v>
      </c>
    </row>
    <row r="743" spans="30:64" ht="15">
      <c r="AD743" s="40">
        <f>ROW()</f>
        <v>743</v>
      </c>
      <c r="BB743" s="40" t="s">
        <v>1863</v>
      </c>
      <c r="BC743" s="40" t="s">
        <v>348</v>
      </c>
      <c r="BD743" s="41" t="b">
        <v>0</v>
      </c>
      <c r="BE743" s="42">
        <f>B176</f>
        <v>0</v>
      </c>
      <c r="BF743" s="40" t="str">
        <f>""&amp;B176</f>
        <v/>
      </c>
      <c r="BG743" s="40" t="b">
        <v>1</v>
      </c>
      <c r="BH743" s="40" t="b">
        <v>1</v>
      </c>
      <c r="BK743" s="40" t="e">
        <f t="shared" ca="1" si="100"/>
        <v>#N/A</v>
      </c>
      <c r="BL743" s="40" t="e">
        <f t="shared" ca="1" si="101"/>
        <v>#N/A</v>
      </c>
    </row>
    <row r="744" spans="30:64" ht="15">
      <c r="AD744" s="40">
        <f>ROW()</f>
        <v>744</v>
      </c>
      <c r="BB744" s="59" t="s">
        <v>1864</v>
      </c>
      <c r="BC744" s="40" t="s">
        <v>348</v>
      </c>
      <c r="BD744" s="41" t="b">
        <v>0</v>
      </c>
      <c r="BE744" s="42">
        <f>B182</f>
        <v>0</v>
      </c>
      <c r="BF744" s="40" t="str">
        <f>""&amp;B182</f>
        <v/>
      </c>
      <c r="BG744" s="40" t="b">
        <v>1</v>
      </c>
      <c r="BH744" s="40" t="b">
        <v>1</v>
      </c>
      <c r="BK744" s="40" t="e">
        <f t="shared" ca="1" si="100"/>
        <v>#N/A</v>
      </c>
      <c r="BL744" s="40" t="e">
        <f t="shared" ca="1" si="101"/>
        <v>#N/A</v>
      </c>
    </row>
    <row r="745" spans="30:64" ht="15">
      <c r="AD745" s="40">
        <f>ROW()</f>
        <v>745</v>
      </c>
      <c r="BB745" s="40" t="s">
        <v>1865</v>
      </c>
      <c r="BC745" s="40" t="s">
        <v>348</v>
      </c>
      <c r="BD745" s="41" t="b">
        <v>1</v>
      </c>
      <c r="BE745" s="40" t="str">
        <f>H481</f>
        <v>3000000.00</v>
      </c>
      <c r="BF745" s="40" t="str">
        <f>""&amp;H481</f>
        <v>3000000.00</v>
      </c>
      <c r="BG745" s="40" t="b">
        <v>0</v>
      </c>
      <c r="BH745" s="40" t="b">
        <v>0</v>
      </c>
      <c r="BK745" s="40" t="e">
        <f t="shared" ca="1" si="100"/>
        <v>#N/A</v>
      </c>
      <c r="BL745" s="40" t="e">
        <f t="shared" ca="1" si="101"/>
        <v>#N/A</v>
      </c>
    </row>
    <row r="746" spans="30:64" ht="15">
      <c r="AD746" s="40">
        <f>ROW()</f>
        <v>746</v>
      </c>
      <c r="BB746" s="40" t="s">
        <v>1866</v>
      </c>
      <c r="BC746" s="40" t="s">
        <v>348</v>
      </c>
      <c r="BD746" s="41" t="b">
        <v>1</v>
      </c>
      <c r="BE746" s="40" t="str">
        <f>J481</f>
        <v>0.00</v>
      </c>
      <c r="BF746" s="40" t="str">
        <f>""&amp;J481</f>
        <v>0.00</v>
      </c>
      <c r="BG746" s="40" t="b">
        <v>0</v>
      </c>
      <c r="BH746" s="40" t="b">
        <v>0</v>
      </c>
      <c r="BK746" s="40" t="e">
        <f t="shared" ca="1" si="100"/>
        <v>#N/A</v>
      </c>
      <c r="BL746" s="40" t="e">
        <f t="shared" ca="1" si="101"/>
        <v>#N/A</v>
      </c>
    </row>
    <row r="747" spans="30:64" ht="15">
      <c r="AD747" s="40">
        <f>ROW()</f>
        <v>747</v>
      </c>
      <c r="BB747" s="40" t="s">
        <v>1867</v>
      </c>
      <c r="BC747" s="40" t="s">
        <v>348</v>
      </c>
      <c r="BD747" s="41" t="b">
        <v>1</v>
      </c>
      <c r="BE747" s="40" t="str">
        <f>L481</f>
        <v>0.00</v>
      </c>
      <c r="BF747" s="40" t="str">
        <f>""&amp;L481</f>
        <v>0.00</v>
      </c>
      <c r="BG747" s="40" t="b">
        <v>0</v>
      </c>
      <c r="BH747" s="40" t="b">
        <v>0</v>
      </c>
      <c r="BK747" s="40" t="e">
        <f t="shared" ca="1" si="100"/>
        <v>#N/A</v>
      </c>
      <c r="BL747" s="40" t="e">
        <f t="shared" ca="1" si="101"/>
        <v>#N/A</v>
      </c>
    </row>
    <row r="748" spans="30:64" ht="15">
      <c r="AD748" s="40">
        <f>ROW()</f>
        <v>748</v>
      </c>
      <c r="BB748" s="40" t="s">
        <v>1868</v>
      </c>
      <c r="BC748" s="40" t="s">
        <v>348</v>
      </c>
      <c r="BD748" s="41" t="b">
        <v>1</v>
      </c>
      <c r="BE748" s="40" t="str">
        <f>O481</f>
        <v>0.00</v>
      </c>
      <c r="BF748" s="40" t="str">
        <f>""&amp;O481</f>
        <v>0.00</v>
      </c>
      <c r="BG748" s="40" t="b">
        <v>0</v>
      </c>
      <c r="BH748" s="40" t="b">
        <v>0</v>
      </c>
      <c r="BK748" s="40" t="e">
        <f t="shared" ca="1" si="100"/>
        <v>#N/A</v>
      </c>
      <c r="BL748" s="40" t="e">
        <f t="shared" ca="1" si="101"/>
        <v>#N/A</v>
      </c>
    </row>
    <row r="749" spans="30:64" ht="15">
      <c r="AD749" s="40">
        <f>ROW()</f>
        <v>749</v>
      </c>
      <c r="BB749" s="40" t="s">
        <v>1869</v>
      </c>
      <c r="BC749" s="40" t="s">
        <v>348</v>
      </c>
      <c r="BD749" s="41" t="b">
        <v>1</v>
      </c>
      <c r="BE749" s="40" t="str">
        <f>Q481</f>
        <v>3000000.00</v>
      </c>
      <c r="BF749" s="40" t="str">
        <f>""&amp;Q481</f>
        <v>3000000.00</v>
      </c>
      <c r="BG749" s="40" t="b">
        <v>0</v>
      </c>
      <c r="BH749" s="40" t="b">
        <v>0</v>
      </c>
      <c r="BK749" s="40" t="e">
        <f t="shared" ca="1" si="100"/>
        <v>#N/A</v>
      </c>
      <c r="BL749" s="40" t="e">
        <f t="shared" ca="1" si="101"/>
        <v>#N/A</v>
      </c>
    </row>
    <row r="750" spans="30:64" ht="15">
      <c r="AD750" s="40">
        <f>ROW()</f>
        <v>750</v>
      </c>
      <c r="BB750" s="40" t="s">
        <v>1870</v>
      </c>
      <c r="BC750" s="40" t="s">
        <v>348</v>
      </c>
      <c r="BD750" s="41" t="b">
        <v>1</v>
      </c>
      <c r="BE750" s="40" t="str">
        <f>H501</f>
        <v>237600.00</v>
      </c>
      <c r="BF750" s="40" t="str">
        <f>""&amp;H501</f>
        <v>237600.00</v>
      </c>
      <c r="BG750" s="40" t="b">
        <v>0</v>
      </c>
      <c r="BH750" s="40" t="b">
        <v>0</v>
      </c>
      <c r="BK750" s="40" t="e">
        <f t="shared" ca="1" si="100"/>
        <v>#N/A</v>
      </c>
      <c r="BL750" s="40" t="e">
        <f t="shared" ca="1" si="101"/>
        <v>#N/A</v>
      </c>
    </row>
    <row r="751" spans="30:64" ht="15">
      <c r="AD751" s="40">
        <f>ROW()</f>
        <v>751</v>
      </c>
      <c r="BB751" s="40" t="s">
        <v>1871</v>
      </c>
      <c r="BC751" s="40" t="s">
        <v>348</v>
      </c>
      <c r="BD751" s="41" t="b">
        <v>1</v>
      </c>
      <c r="BE751" s="40" t="str">
        <f>J501</f>
        <v>0.00</v>
      </c>
      <c r="BF751" s="40" t="str">
        <f>""&amp;J501</f>
        <v>0.00</v>
      </c>
      <c r="BG751" s="40" t="b">
        <v>0</v>
      </c>
      <c r="BH751" s="40" t="b">
        <v>0</v>
      </c>
      <c r="BK751" s="40" t="e">
        <f t="shared" ca="1" si="100"/>
        <v>#N/A</v>
      </c>
      <c r="BL751" s="40" t="e">
        <f t="shared" ca="1" si="101"/>
        <v>#N/A</v>
      </c>
    </row>
    <row r="752" spans="30:64" ht="15">
      <c r="AD752" s="40">
        <f>ROW()</f>
        <v>752</v>
      </c>
      <c r="BB752" s="40" t="s">
        <v>1872</v>
      </c>
      <c r="BC752" s="40" t="s">
        <v>348</v>
      </c>
      <c r="BD752" s="41" t="b">
        <v>1</v>
      </c>
      <c r="BE752" s="40" t="str">
        <f>L501</f>
        <v>0.00</v>
      </c>
      <c r="BF752" s="40" t="str">
        <f>""&amp;L501</f>
        <v>0.00</v>
      </c>
      <c r="BG752" s="40" t="b">
        <v>0</v>
      </c>
      <c r="BH752" s="40" t="b">
        <v>0</v>
      </c>
      <c r="BK752" s="40" t="e">
        <f t="shared" ca="1" si="100"/>
        <v>#N/A</v>
      </c>
      <c r="BL752" s="40" t="e">
        <f t="shared" ca="1" si="101"/>
        <v>#N/A</v>
      </c>
    </row>
    <row r="753" spans="30:64" ht="15">
      <c r="AD753" s="40">
        <f>ROW()</f>
        <v>753</v>
      </c>
      <c r="BB753" s="40" t="s">
        <v>1873</v>
      </c>
      <c r="BC753" s="40" t="s">
        <v>348</v>
      </c>
      <c r="BD753" s="41" t="b">
        <v>1</v>
      </c>
      <c r="BE753" s="40" t="str">
        <f>O501</f>
        <v>0.00</v>
      </c>
      <c r="BF753" s="40" t="str">
        <f>""&amp;O501</f>
        <v>0.00</v>
      </c>
      <c r="BG753" s="40" t="b">
        <v>0</v>
      </c>
      <c r="BH753" s="40" t="b">
        <v>0</v>
      </c>
      <c r="BK753" s="40" t="e">
        <f t="shared" ca="1" si="100"/>
        <v>#N/A</v>
      </c>
      <c r="BL753" s="40" t="e">
        <f t="shared" ca="1" si="101"/>
        <v>#N/A</v>
      </c>
    </row>
    <row r="754" spans="30:64" ht="15">
      <c r="AD754" s="40">
        <f>ROW()</f>
        <v>754</v>
      </c>
      <c r="BB754" s="40" t="s">
        <v>1874</v>
      </c>
      <c r="BC754" s="40" t="s">
        <v>348</v>
      </c>
      <c r="BD754" s="41" t="b">
        <v>1</v>
      </c>
      <c r="BE754" s="40" t="str">
        <f>Q501</f>
        <v>237600.00</v>
      </c>
      <c r="BF754" s="40" t="str">
        <f>""&amp;Q501</f>
        <v>237600.00</v>
      </c>
      <c r="BG754" s="40" t="b">
        <v>0</v>
      </c>
      <c r="BH754" s="40" t="b">
        <v>0</v>
      </c>
      <c r="BK754" s="40" t="e">
        <f t="shared" ca="1" si="100"/>
        <v>#N/A</v>
      </c>
      <c r="BL754" s="40" t="e">
        <f t="shared" ca="1" si="101"/>
        <v>#N/A</v>
      </c>
    </row>
    <row r="755" spans="30:64" ht="15">
      <c r="AD755" s="40">
        <f>ROW()</f>
        <v>755</v>
      </c>
      <c r="BB755" s="40" t="s">
        <v>1875</v>
      </c>
      <c r="BC755" s="40" t="s">
        <v>348</v>
      </c>
      <c r="BD755" s="41" t="b">
        <v>1</v>
      </c>
      <c r="BE755" s="40" t="str">
        <f>H521</f>
        <v>0.00</v>
      </c>
      <c r="BF755" s="40" t="str">
        <f>""&amp;H521</f>
        <v>0.00</v>
      </c>
      <c r="BG755" s="40" t="b">
        <v>0</v>
      </c>
      <c r="BH755" s="40" t="b">
        <v>0</v>
      </c>
      <c r="BK755" s="40" t="e">
        <f t="shared" ca="1" si="100"/>
        <v>#N/A</v>
      </c>
      <c r="BL755" s="40" t="e">
        <f t="shared" ca="1" si="101"/>
        <v>#N/A</v>
      </c>
    </row>
    <row r="756" spans="30:64" ht="15">
      <c r="AD756" s="40">
        <f>ROW()</f>
        <v>756</v>
      </c>
      <c r="BB756" s="40" t="s">
        <v>1876</v>
      </c>
      <c r="BC756" s="40" t="s">
        <v>348</v>
      </c>
      <c r="BD756" s="41" t="b">
        <v>1</v>
      </c>
      <c r="BE756" s="40" t="str">
        <f>J521</f>
        <v>0.00</v>
      </c>
      <c r="BF756" s="40" t="str">
        <f>""&amp;J521</f>
        <v>0.00</v>
      </c>
      <c r="BG756" s="40" t="b">
        <v>0</v>
      </c>
      <c r="BH756" s="40" t="b">
        <v>0</v>
      </c>
      <c r="BK756" s="40" t="e">
        <f t="shared" ca="1" si="100"/>
        <v>#N/A</v>
      </c>
      <c r="BL756" s="40" t="e">
        <f t="shared" ca="1" si="101"/>
        <v>#N/A</v>
      </c>
    </row>
    <row r="757" spans="30:64" ht="15">
      <c r="AD757" s="40">
        <f>ROW()</f>
        <v>757</v>
      </c>
      <c r="BB757" s="40" t="s">
        <v>1877</v>
      </c>
      <c r="BC757" s="40" t="s">
        <v>348</v>
      </c>
      <c r="BD757" s="41" t="b">
        <v>1</v>
      </c>
      <c r="BE757" s="40" t="str">
        <f>L521</f>
        <v>0.00</v>
      </c>
      <c r="BF757" s="40" t="str">
        <f>""&amp;L521</f>
        <v>0.00</v>
      </c>
      <c r="BG757" s="40" t="b">
        <v>0</v>
      </c>
      <c r="BH757" s="40" t="b">
        <v>0</v>
      </c>
      <c r="BK757" s="40" t="e">
        <f t="shared" ca="1" si="100"/>
        <v>#N/A</v>
      </c>
      <c r="BL757" s="40" t="e">
        <f t="shared" ca="1" si="101"/>
        <v>#N/A</v>
      </c>
    </row>
    <row r="758" spans="30:64" ht="15">
      <c r="AD758" s="40">
        <f>ROW()</f>
        <v>758</v>
      </c>
      <c r="BB758" s="40" t="s">
        <v>1878</v>
      </c>
      <c r="BC758" s="40" t="s">
        <v>348</v>
      </c>
      <c r="BD758" s="41" t="b">
        <v>1</v>
      </c>
      <c r="BE758" s="40" t="str">
        <f>O521</f>
        <v>0.00</v>
      </c>
      <c r="BF758" s="40" t="str">
        <f>""&amp;O521</f>
        <v>0.00</v>
      </c>
      <c r="BG758" s="40" t="b">
        <v>0</v>
      </c>
      <c r="BH758" s="40" t="b">
        <v>0</v>
      </c>
      <c r="BK758" s="40" t="e">
        <f t="shared" ca="1" si="100"/>
        <v>#N/A</v>
      </c>
      <c r="BL758" s="40" t="e">
        <f t="shared" ca="1" si="101"/>
        <v>#N/A</v>
      </c>
    </row>
    <row r="759" spans="30:64" ht="15">
      <c r="AD759" s="40">
        <f>ROW()</f>
        <v>759</v>
      </c>
      <c r="BB759" s="40" t="s">
        <v>1879</v>
      </c>
      <c r="BC759" s="40" t="s">
        <v>348</v>
      </c>
      <c r="BD759" s="41" t="b">
        <v>1</v>
      </c>
      <c r="BE759" s="40" t="str">
        <f>Q521</f>
        <v>0.00</v>
      </c>
      <c r="BF759" s="40" t="str">
        <f>""&amp;Q521</f>
        <v>0.00</v>
      </c>
      <c r="BG759" s="40" t="b">
        <v>0</v>
      </c>
      <c r="BH759" s="40" t="b">
        <v>0</v>
      </c>
      <c r="BK759" s="40" t="e">
        <f t="shared" ca="1" si="100"/>
        <v>#N/A</v>
      </c>
      <c r="BL759" s="40" t="e">
        <f t="shared" ca="1" si="101"/>
        <v>#N/A</v>
      </c>
    </row>
    <row r="760" spans="30:64" ht="15">
      <c r="AD760" s="40">
        <f>ROW()</f>
        <v>760</v>
      </c>
      <c r="BB760" s="40" t="s">
        <v>1880</v>
      </c>
      <c r="BC760" s="40" t="s">
        <v>348</v>
      </c>
      <c r="BD760" s="41" t="b">
        <v>1</v>
      </c>
      <c r="BE760" s="42" t="str">
        <f>I653</f>
        <v>05</v>
      </c>
      <c r="BF760" s="40" t="str">
        <f>""&amp;I653</f>
        <v>05</v>
      </c>
      <c r="BG760" s="40" t="b">
        <v>1</v>
      </c>
      <c r="BH760" s="40" t="b">
        <v>0</v>
      </c>
      <c r="BK760" s="40" t="e">
        <f t="shared" ca="1" si="100"/>
        <v>#N/A</v>
      </c>
      <c r="BL760" s="40" t="e">
        <f t="shared" ca="1" si="101"/>
        <v>#N/A</v>
      </c>
    </row>
    <row r="761" spans="30:64" ht="15">
      <c r="AD761" s="40">
        <f>ROW()</f>
        <v>761</v>
      </c>
      <c r="BB761" s="40" t="s">
        <v>1881</v>
      </c>
      <c r="BC761" s="40" t="s">
        <v>348</v>
      </c>
      <c r="BD761" s="41" t="b">
        <v>0</v>
      </c>
      <c r="BE761" s="42">
        <f>B654</f>
        <v>0</v>
      </c>
      <c r="BF761" s="40" t="str">
        <f>""&amp;B654</f>
        <v/>
      </c>
      <c r="BG761" s="40" t="b">
        <v>1</v>
      </c>
      <c r="BH761" s="40" t="b">
        <v>0</v>
      </c>
      <c r="BK761" s="40" t="e">
        <f t="shared" ca="1" si="100"/>
        <v>#N/A</v>
      </c>
      <c r="BL761" s="40" t="e">
        <f t="shared" ca="1" si="101"/>
        <v>#N/A</v>
      </c>
    </row>
    <row r="762" spans="30:64" ht="15">
      <c r="AD762" s="40">
        <f>ROW()</f>
        <v>762</v>
      </c>
      <c r="BB762" s="40" t="s">
        <v>1882</v>
      </c>
      <c r="BC762" s="40" t="s">
        <v>420</v>
      </c>
      <c r="BD762" s="41" t="b">
        <v>0</v>
      </c>
      <c r="BE762" s="40" t="str">
        <f>IF(AA664=1,"Director",IF(AA664=2,"Liquidator",IF(AA664=3,"Interim Resolution Professional (IRP)",IF(AA664=4,"Resolution Professional (RP)",""))))</f>
        <v>Director</v>
      </c>
      <c r="BF762" s="40" t="str">
        <f>BE762</f>
        <v>Director</v>
      </c>
      <c r="BG762" s="40" t="b">
        <v>1</v>
      </c>
      <c r="BH762" s="40" t="b">
        <v>0</v>
      </c>
      <c r="BJ762" s="40">
        <f>AA664</f>
        <v>1</v>
      </c>
      <c r="BK762" s="40" t="e">
        <f ca="1">_xlfn.FORMULATEXT(BJ762)</f>
        <v>#N/A</v>
      </c>
      <c r="BL762" s="40" t="s">
        <v>1883</v>
      </c>
    </row>
    <row r="763" spans="30:64" ht="15">
      <c r="AD763" s="40">
        <f>ROW()</f>
        <v>763</v>
      </c>
      <c r="BB763" s="40" t="s">
        <v>1884</v>
      </c>
      <c r="BC763" s="40" t="s">
        <v>348</v>
      </c>
      <c r="BD763" s="41" t="b">
        <v>0</v>
      </c>
      <c r="BE763" s="42" t="str">
        <f>M667</f>
        <v>00047238</v>
      </c>
      <c r="BF763" s="40" t="str">
        <f>UPPER(""&amp;M667)</f>
        <v>00047238</v>
      </c>
      <c r="BG763" s="40" t="b">
        <v>1</v>
      </c>
      <c r="BH763" s="40" t="b">
        <v>0</v>
      </c>
      <c r="BK763" s="40" t="e">
        <f ca="1">_xlfn.FORMULATEXT(BE763)</f>
        <v>#N/A</v>
      </c>
      <c r="BL763" s="40" t="e">
        <f ca="1">_xlfn.FORMULATEXT(BE763)</f>
        <v>#N/A</v>
      </c>
    </row>
    <row r="764" spans="30:64" ht="15">
      <c r="AD764" s="40">
        <f>ROW()</f>
        <v>764</v>
      </c>
      <c r="BB764" s="40" t="s">
        <v>1885</v>
      </c>
      <c r="BC764" s="40" t="s">
        <v>420</v>
      </c>
      <c r="BD764" s="41" t="b">
        <v>0</v>
      </c>
      <c r="BE764" s="40" t="str">
        <f>IF(AA672=1,"Company Secretary",IF(AA672=2,"Company secretary in practice",""))</f>
        <v>Company secretary in practice</v>
      </c>
      <c r="BF764" s="40" t="str">
        <f>BE764</f>
        <v>Company secretary in practice</v>
      </c>
      <c r="BG764" s="40" t="b">
        <v>1</v>
      </c>
      <c r="BH764" s="40" t="b">
        <v>0</v>
      </c>
      <c r="BJ764" s="40">
        <f>AA672</f>
        <v>2</v>
      </c>
      <c r="BK764" s="40" t="e">
        <f ca="1">_xlfn.FORMULATEXT(BJ764)</f>
        <v>#N/A</v>
      </c>
      <c r="BL764" s="40" t="s">
        <v>1762</v>
      </c>
    </row>
    <row r="765" spans="30:64" ht="15">
      <c r="AD765" s="40">
        <f>ROW()</f>
        <v>765</v>
      </c>
      <c r="BB765" s="40" t="s">
        <v>1886</v>
      </c>
      <c r="BC765" s="40" t="s">
        <v>420</v>
      </c>
      <c r="BD765" s="41" t="b">
        <v>0</v>
      </c>
      <c r="BE765" s="40" t="str">
        <f>IF(AA674=1,"Associate",IF(AA674=2,"Fellow",""))</f>
        <v>Fellow</v>
      </c>
      <c r="BF765" s="40" t="str">
        <f>BE765</f>
        <v>Fellow</v>
      </c>
      <c r="BG765" s="40" t="b">
        <v>1</v>
      </c>
      <c r="BH765" s="40" t="b">
        <v>0</v>
      </c>
      <c r="BJ765" s="40">
        <f>AA674</f>
        <v>2</v>
      </c>
      <c r="BK765" s="40" t="e">
        <f ca="1">_xlfn.FORMULATEXT(BJ765)</f>
        <v>#N/A</v>
      </c>
      <c r="BL765" s="40" t="s">
        <v>1779</v>
      </c>
    </row>
    <row r="766" spans="30:64" ht="15">
      <c r="AD766" s="40">
        <f>ROW()</f>
        <v>766</v>
      </c>
      <c r="BB766" s="40" t="s">
        <v>1887</v>
      </c>
      <c r="BC766" s="40" t="s">
        <v>348</v>
      </c>
      <c r="BD766" s="41" t="b">
        <v>0</v>
      </c>
      <c r="BE766" s="42">
        <f>M676</f>
        <v>0</v>
      </c>
      <c r="BF766" s="40" t="str">
        <f>""&amp;M676</f>
        <v/>
      </c>
      <c r="BG766" s="40" t="b">
        <v>1</v>
      </c>
      <c r="BH766" s="40" t="b">
        <v>0</v>
      </c>
      <c r="BK766" s="40" t="e">
        <f t="shared" ref="BK766:BK773" ca="1" si="102">_xlfn.FORMULATEXT(BE766)</f>
        <v>#N/A</v>
      </c>
      <c r="BL766" s="40" t="e">
        <f t="shared" ref="BL766:BL773" ca="1" si="103">_xlfn.FORMULATEXT(BE766)</f>
        <v>#N/A</v>
      </c>
    </row>
    <row r="767" spans="30:64" ht="15">
      <c r="AD767" s="40">
        <f>ROW()</f>
        <v>767</v>
      </c>
      <c r="BB767" s="40" t="s">
        <v>1888</v>
      </c>
      <c r="BC767" s="40" t="s">
        <v>348</v>
      </c>
      <c r="BD767" s="41" t="b">
        <v>1</v>
      </c>
      <c r="BE767" s="42" t="str">
        <f>M678</f>
        <v>8267</v>
      </c>
      <c r="BF767" s="40" t="str">
        <f>""&amp;M678</f>
        <v>8267</v>
      </c>
      <c r="BG767" s="40" t="b">
        <v>1</v>
      </c>
      <c r="BH767" s="40" t="b">
        <v>0</v>
      </c>
      <c r="BK767" s="40" t="e">
        <f t="shared" ca="1" si="102"/>
        <v>#N/A</v>
      </c>
      <c r="BL767" s="40" t="e">
        <f t="shared" ca="1" si="103"/>
        <v>#N/A</v>
      </c>
    </row>
    <row r="768" spans="30:64" ht="15">
      <c r="AD768" s="40">
        <f>ROW()</f>
        <v>768</v>
      </c>
      <c r="BB768" s="40" t="s">
        <v>1889</v>
      </c>
      <c r="BC768" s="40" t="s">
        <v>348</v>
      </c>
      <c r="BD768" s="41" t="b">
        <v>0</v>
      </c>
      <c r="BE768" s="42" t="str">
        <f>I594</f>
        <v>PARSHWANATH CORPORATION LIMITED</v>
      </c>
      <c r="BF768" s="40" t="str">
        <f>""&amp;I594</f>
        <v>PARSHWANATH CORPORATION LIMITED</v>
      </c>
      <c r="BG768" s="40" t="b">
        <v>0</v>
      </c>
      <c r="BH768" s="40" t="b">
        <v>0</v>
      </c>
      <c r="BK768" s="40" t="e">
        <f t="shared" ca="1" si="102"/>
        <v>#N/A</v>
      </c>
      <c r="BL768" s="40" t="e">
        <f t="shared" ca="1" si="103"/>
        <v>#N/A</v>
      </c>
    </row>
    <row r="769" spans="30:64" ht="15">
      <c r="AD769" s="40">
        <f>ROW()</f>
        <v>769</v>
      </c>
      <c r="BB769" s="40" t="s">
        <v>1890</v>
      </c>
      <c r="BC769" s="40" t="s">
        <v>348</v>
      </c>
      <c r="BD769" s="41" t="b">
        <v>0</v>
      </c>
      <c r="BE769" s="42" t="str">
        <f>M595</f>
        <v>31/03/2026</v>
      </c>
      <c r="BF769" s="40" t="str">
        <f>""&amp;M595</f>
        <v>31/03/2026</v>
      </c>
      <c r="BG769" s="40" t="b">
        <v>0</v>
      </c>
      <c r="BH769" s="40" t="b">
        <v>0</v>
      </c>
      <c r="BK769" s="40" t="e">
        <f t="shared" ca="1" si="102"/>
        <v>#N/A</v>
      </c>
      <c r="BL769" s="40" t="e">
        <f t="shared" ca="1" si="103"/>
        <v>#N/A</v>
      </c>
    </row>
    <row r="770" spans="30:64" ht="15">
      <c r="AD770" s="40">
        <f>ROW()</f>
        <v>770</v>
      </c>
      <c r="BB770" s="40" t="s">
        <v>1891</v>
      </c>
      <c r="BC770" s="40" t="s">
        <v>348</v>
      </c>
      <c r="BD770" s="41" t="b">
        <v>0</v>
      </c>
      <c r="BE770" s="42" t="str">
        <f>M633</f>
        <v>Hetanshi Shah</v>
      </c>
      <c r="BF770" s="40" t="str">
        <f>""&amp;M633</f>
        <v>Hetanshi Shah</v>
      </c>
      <c r="BG770" s="40" t="b">
        <v>1</v>
      </c>
      <c r="BH770" s="40" t="b">
        <v>0</v>
      </c>
      <c r="BK770" s="40" t="e">
        <f t="shared" ca="1" si="102"/>
        <v>#N/A</v>
      </c>
      <c r="BL770" s="40" t="e">
        <f t="shared" ca="1" si="103"/>
        <v>#N/A</v>
      </c>
    </row>
    <row r="771" spans="30:64" ht="15">
      <c r="AD771" s="40">
        <f>ROW()</f>
        <v>771</v>
      </c>
      <c r="BB771" s="40" t="s">
        <v>1892</v>
      </c>
      <c r="BC771" s="40" t="s">
        <v>348</v>
      </c>
      <c r="BD771" s="41" t="b">
        <v>0</v>
      </c>
      <c r="BE771" s="42">
        <f>M635</f>
        <v>0</v>
      </c>
      <c r="BF771" s="40" t="str">
        <f>""&amp;M635</f>
        <v/>
      </c>
      <c r="BG771" s="40" t="b">
        <v>1</v>
      </c>
      <c r="BH771" s="40" t="b">
        <v>0</v>
      </c>
      <c r="BK771" s="40" t="e">
        <f t="shared" ca="1" si="102"/>
        <v>#N/A</v>
      </c>
      <c r="BL771" s="40" t="e">
        <f t="shared" ca="1" si="103"/>
        <v>#N/A</v>
      </c>
    </row>
    <row r="772" spans="30:64" ht="15">
      <c r="AD772" s="40">
        <f>ROW()</f>
        <v>772</v>
      </c>
      <c r="BB772" s="40" t="s">
        <v>1893</v>
      </c>
      <c r="BC772" s="40" t="s">
        <v>348</v>
      </c>
      <c r="BD772" s="41" t="b">
        <v>0</v>
      </c>
      <c r="BE772" s="42" t="str">
        <f>M637</f>
        <v>Ahmedabad</v>
      </c>
      <c r="BF772" s="40" t="str">
        <f>""&amp;M637</f>
        <v>Ahmedabad</v>
      </c>
      <c r="BG772" s="40" t="b">
        <v>1</v>
      </c>
      <c r="BH772" s="40" t="b">
        <v>0</v>
      </c>
      <c r="BK772" s="40" t="e">
        <f t="shared" ca="1" si="102"/>
        <v>#N/A</v>
      </c>
      <c r="BL772" s="40" t="e">
        <f t="shared" ca="1" si="103"/>
        <v>#N/A</v>
      </c>
    </row>
    <row r="773" spans="30:64" ht="15">
      <c r="AD773" s="40">
        <f>ROW()</f>
        <v>773</v>
      </c>
      <c r="BB773" s="40" t="s">
        <v>1894</v>
      </c>
      <c r="BC773" s="40" t="s">
        <v>348</v>
      </c>
      <c r="BD773" s="41" t="b">
        <v>1</v>
      </c>
      <c r="BE773" s="42" t="str">
        <f>M641</f>
        <v>22375</v>
      </c>
      <c r="BF773" s="40" t="str">
        <f>""&amp;M641</f>
        <v>22375</v>
      </c>
      <c r="BG773" s="40" t="b">
        <v>1</v>
      </c>
      <c r="BH773" s="40" t="b">
        <v>0</v>
      </c>
      <c r="BK773" s="40" t="e">
        <f t="shared" ca="1" si="102"/>
        <v>#N/A</v>
      </c>
      <c r="BL773" s="40" t="e">
        <f t="shared" ca="1" si="103"/>
        <v>#N/A</v>
      </c>
    </row>
    <row r="774" spans="30:64" ht="15">
      <c r="AD774" s="40">
        <f>ROW()</f>
        <v>774</v>
      </c>
      <c r="BB774" s="40" t="s">
        <v>1895</v>
      </c>
      <c r="BC774" s="40" t="s">
        <v>458</v>
      </c>
      <c r="BD774" s="41" t="b">
        <v>0</v>
      </c>
      <c r="BE774" s="42" t="s">
        <v>1896</v>
      </c>
      <c r="BF774" s="40" t="s">
        <v>1896</v>
      </c>
      <c r="BG774" s="40" t="b">
        <v>0</v>
      </c>
      <c r="BH774" s="40" t="b">
        <v>0</v>
      </c>
      <c r="BK774" s="40" t="s">
        <v>460</v>
      </c>
      <c r="BL774" s="40" t="s">
        <v>460</v>
      </c>
    </row>
    <row r="775" spans="30:64" ht="15">
      <c r="AD775" s="40">
        <f>ROW()</f>
        <v>775</v>
      </c>
      <c r="BB775" s="40" t="s">
        <v>1897</v>
      </c>
      <c r="BC775" s="40" t="s">
        <v>420</v>
      </c>
      <c r="BD775" s="41" t="b">
        <v>0</v>
      </c>
      <c r="BE775" s="40" t="str">
        <f>IF(AA639=2,"Associate",IF(AA639=3,"Fellow",""))</f>
        <v>Associate</v>
      </c>
      <c r="BF775" s="40" t="str">
        <f>BE775</f>
        <v>Associate</v>
      </c>
      <c r="BG775" s="40" t="b">
        <v>1</v>
      </c>
      <c r="BH775" s="40" t="b">
        <v>0</v>
      </c>
      <c r="BJ775" s="40">
        <f>AA639</f>
        <v>2</v>
      </c>
      <c r="BK775" s="40" t="e">
        <f ca="1">_xlfn.FORMULATEXT(BJ775)</f>
        <v>#N/A</v>
      </c>
      <c r="BL775" s="40" t="s">
        <v>1726</v>
      </c>
    </row>
    <row r="776" spans="30:64" ht="15">
      <c r="AD776" s="40">
        <f>ROW()</f>
        <v>776</v>
      </c>
      <c r="BB776" s="40" t="s">
        <v>1898</v>
      </c>
      <c r="BC776" s="40" t="s">
        <v>348</v>
      </c>
      <c r="BD776" s="41" t="b">
        <v>0</v>
      </c>
      <c r="BE776" s="42" t="str">
        <f>M647</f>
        <v>00047238</v>
      </c>
      <c r="BF776" s="40" t="str">
        <f>UPPER(""&amp;M647)</f>
        <v>00047238</v>
      </c>
      <c r="BG776" s="40" t="b">
        <v>1</v>
      </c>
      <c r="BH776" s="40" t="b">
        <v>0</v>
      </c>
      <c r="BK776" s="40" t="e">
        <f t="shared" ref="BK776:BK787" ca="1" si="104">_xlfn.FORMULATEXT(BE776)</f>
        <v>#N/A</v>
      </c>
      <c r="BL776" s="40" t="e">
        <f t="shared" ref="BL776:BL787" ca="1" si="105">_xlfn.FORMULATEXT(BE776)</f>
        <v>#N/A</v>
      </c>
    </row>
    <row r="777" spans="30:64" ht="15">
      <c r="AD777" s="40">
        <f>ROW()</f>
        <v>777</v>
      </c>
      <c r="BB777" s="40" t="s">
        <v>1899</v>
      </c>
      <c r="BC777" s="40" t="s">
        <v>348</v>
      </c>
      <c r="BD777" s="41" t="b">
        <v>0</v>
      </c>
      <c r="BE777" s="42">
        <f>M649</f>
        <v>0</v>
      </c>
      <c r="BF777" s="40" t="str">
        <f>""&amp;M649</f>
        <v/>
      </c>
      <c r="BG777" s="40" t="b">
        <v>0</v>
      </c>
      <c r="BH777" s="40" t="b">
        <v>0</v>
      </c>
      <c r="BK777" s="40" t="e">
        <f t="shared" ca="1" si="104"/>
        <v>#N/A</v>
      </c>
      <c r="BL777" s="40" t="e">
        <f t="shared" ca="1" si="105"/>
        <v>#N/A</v>
      </c>
    </row>
    <row r="778" spans="30:64" ht="15">
      <c r="AD778" s="40">
        <f>ROW()</f>
        <v>778</v>
      </c>
      <c r="BB778" s="40" t="s">
        <v>1900</v>
      </c>
      <c r="BC778" s="40" t="s">
        <v>348</v>
      </c>
      <c r="BD778" s="41" t="b">
        <v>0</v>
      </c>
      <c r="BE778" s="42">
        <f>F297</f>
        <v>0</v>
      </c>
      <c r="BF778" s="40" t="str">
        <f>""&amp;F297</f>
        <v/>
      </c>
      <c r="BG778" s="40" t="b">
        <v>1</v>
      </c>
      <c r="BH778" s="40" t="b">
        <v>0</v>
      </c>
      <c r="BK778" s="40" t="e">
        <f t="shared" ca="1" si="104"/>
        <v>#N/A</v>
      </c>
      <c r="BL778" s="40" t="e">
        <f t="shared" ca="1" si="105"/>
        <v>#N/A</v>
      </c>
    </row>
    <row r="779" spans="30:64" ht="15">
      <c r="AD779" s="40">
        <f>ROW()</f>
        <v>779</v>
      </c>
      <c r="BB779" s="40" t="s">
        <v>1901</v>
      </c>
      <c r="BC779" s="40" t="s">
        <v>348</v>
      </c>
      <c r="BD779" s="41" t="b">
        <v>0</v>
      </c>
      <c r="BE779" s="42">
        <f>F297</f>
        <v>0</v>
      </c>
      <c r="BF779" s="40" t="str">
        <f>""&amp;F297</f>
        <v/>
      </c>
      <c r="BG779" s="40" t="b">
        <v>1</v>
      </c>
      <c r="BH779" s="40" t="b">
        <v>0</v>
      </c>
      <c r="BK779" s="40" t="e">
        <f t="shared" ca="1" si="104"/>
        <v>#N/A</v>
      </c>
      <c r="BL779" s="40" t="e">
        <f t="shared" ca="1" si="105"/>
        <v>#N/A</v>
      </c>
    </row>
    <row r="780" spans="30:64" ht="15">
      <c r="AD780" s="40">
        <f>ROW()</f>
        <v>780</v>
      </c>
      <c r="BB780" s="40" t="s">
        <v>1902</v>
      </c>
      <c r="BC780" s="40" t="s">
        <v>348</v>
      </c>
      <c r="BD780" s="41" t="b">
        <v>0</v>
      </c>
      <c r="BE780" s="42">
        <f>F297</f>
        <v>0</v>
      </c>
      <c r="BF780" s="40" t="str">
        <f>""&amp;F297</f>
        <v/>
      </c>
      <c r="BG780" s="40" t="b">
        <v>1</v>
      </c>
      <c r="BH780" s="40" t="b">
        <v>0</v>
      </c>
      <c r="BK780" s="40" t="e">
        <f t="shared" ca="1" si="104"/>
        <v>#N/A</v>
      </c>
      <c r="BL780" s="40" t="e">
        <f t="shared" ca="1" si="105"/>
        <v>#N/A</v>
      </c>
    </row>
    <row r="781" spans="30:64" ht="15">
      <c r="AD781" s="40">
        <f>ROW()</f>
        <v>781</v>
      </c>
      <c r="BB781" s="40" t="s">
        <v>1903</v>
      </c>
      <c r="BC781" s="40" t="s">
        <v>348</v>
      </c>
      <c r="BD781" s="41" t="b">
        <v>0</v>
      </c>
      <c r="BE781" s="42">
        <f>F297</f>
        <v>0</v>
      </c>
      <c r="BF781" s="40" t="str">
        <f>""&amp;F297</f>
        <v/>
      </c>
      <c r="BG781" s="40" t="b">
        <v>1</v>
      </c>
      <c r="BH781" s="40" t="b">
        <v>0</v>
      </c>
      <c r="BK781" s="40" t="e">
        <f t="shared" ca="1" si="104"/>
        <v>#N/A</v>
      </c>
      <c r="BL781" s="40" t="e">
        <f t="shared" ca="1" si="105"/>
        <v>#N/A</v>
      </c>
    </row>
    <row r="782" spans="30:64" ht="15">
      <c r="AD782" s="40">
        <f>ROW()</f>
        <v>782</v>
      </c>
      <c r="BB782" s="40" t="s">
        <v>1904</v>
      </c>
      <c r="BC782" s="40" t="s">
        <v>348</v>
      </c>
      <c r="BD782" s="41" t="b">
        <v>0</v>
      </c>
      <c r="BE782" s="42" t="str">
        <f>F321</f>
        <v>LLP, HUF, ID, CM</v>
      </c>
      <c r="BF782" s="40" t="str">
        <f>""&amp;F321</f>
        <v>LLP, HUF, ID, CM</v>
      </c>
      <c r="BG782" s="40" t="b">
        <v>1</v>
      </c>
      <c r="BH782" s="40" t="b">
        <v>0</v>
      </c>
      <c r="BK782" s="40" t="e">
        <f t="shared" ca="1" si="104"/>
        <v>#N/A</v>
      </c>
      <c r="BL782" s="40" t="e">
        <f t="shared" ca="1" si="105"/>
        <v>#N/A</v>
      </c>
    </row>
    <row r="783" spans="30:64" ht="15">
      <c r="AD783" s="40">
        <f>ROW()</f>
        <v>783</v>
      </c>
      <c r="BB783" s="40" t="s">
        <v>1905</v>
      </c>
      <c r="BC783" s="40" t="s">
        <v>348</v>
      </c>
      <c r="BD783" s="41" t="b">
        <v>0</v>
      </c>
      <c r="BE783" s="42" t="str">
        <f>F321</f>
        <v>LLP, HUF, ID, CM</v>
      </c>
      <c r="BF783" s="40" t="str">
        <f>""&amp;F321</f>
        <v>LLP, HUF, ID, CM</v>
      </c>
      <c r="BG783" s="40" t="b">
        <v>1</v>
      </c>
      <c r="BH783" s="40" t="b">
        <v>0</v>
      </c>
      <c r="BK783" s="40" t="e">
        <f t="shared" ca="1" si="104"/>
        <v>#N/A</v>
      </c>
      <c r="BL783" s="40" t="e">
        <f t="shared" ca="1" si="105"/>
        <v>#N/A</v>
      </c>
    </row>
    <row r="784" spans="30:64" ht="15">
      <c r="BB784" s="40" t="s">
        <v>1906</v>
      </c>
      <c r="BC784" s="40" t="s">
        <v>348</v>
      </c>
      <c r="BD784" s="41" t="b">
        <v>0</v>
      </c>
      <c r="BE784" s="42" t="str">
        <f>F321</f>
        <v>LLP, HUF, ID, CM</v>
      </c>
      <c r="BF784" s="40" t="str">
        <f>""&amp;F321</f>
        <v>LLP, HUF, ID, CM</v>
      </c>
      <c r="BG784" s="40" t="b">
        <v>1</v>
      </c>
      <c r="BH784" s="40" t="b">
        <v>0</v>
      </c>
      <c r="BK784" s="40" t="e">
        <f t="shared" ca="1" si="104"/>
        <v>#N/A</v>
      </c>
      <c r="BL784" s="40" t="e">
        <f t="shared" ca="1" si="105"/>
        <v>#N/A</v>
      </c>
    </row>
    <row r="785" spans="54:64" ht="15">
      <c r="BB785" s="40" t="s">
        <v>1907</v>
      </c>
      <c r="BC785" s="40" t="s">
        <v>348</v>
      </c>
      <c r="BD785" s="41" t="b">
        <v>0</v>
      </c>
      <c r="BE785" s="42" t="str">
        <f>F321</f>
        <v>LLP, HUF, ID, CM</v>
      </c>
      <c r="BF785" s="40" t="str">
        <f>""&amp;F321</f>
        <v>LLP, HUF, ID, CM</v>
      </c>
      <c r="BG785" s="40" t="b">
        <v>1</v>
      </c>
      <c r="BH785" s="40" t="b">
        <v>0</v>
      </c>
      <c r="BK785" s="40" t="e">
        <f t="shared" ca="1" si="104"/>
        <v>#N/A</v>
      </c>
      <c r="BL785" s="40" t="e">
        <f t="shared" ca="1" si="105"/>
        <v>#N/A</v>
      </c>
    </row>
    <row r="786" spans="54:64" ht="15">
      <c r="BB786" s="40" t="s">
        <v>1908</v>
      </c>
      <c r="BC786" s="40" t="s">
        <v>348</v>
      </c>
      <c r="BD786" s="41" t="b">
        <v>0</v>
      </c>
      <c r="BE786" s="42" t="str">
        <f>F25</f>
        <v>50 HARISIDDH CHAMBERS,   3RDFLOOR, ASHARM ROAD,NA,AHAMEDABAD,Gujarat,India,380012</v>
      </c>
      <c r="BF786" s="40" t="str">
        <f>""&amp;F25</f>
        <v>50 HARISIDDH CHAMBERS,   3RDFLOOR, ASHARM ROAD,NA,AHAMEDABAD,Gujarat,India,380012</v>
      </c>
      <c r="BG786" s="40" t="b">
        <v>0</v>
      </c>
      <c r="BH786" s="40" t="b">
        <v>0</v>
      </c>
      <c r="BK786" s="40" t="e">
        <f t="shared" ca="1" si="104"/>
        <v>#N/A</v>
      </c>
      <c r="BL786" s="40" t="e">
        <f t="shared" ca="1" si="105"/>
        <v>#N/A</v>
      </c>
    </row>
    <row r="787" spans="54:64" ht="15">
      <c r="BB787" s="40" t="s">
        <v>1909</v>
      </c>
      <c r="BC787" s="40" t="s">
        <v>348</v>
      </c>
      <c r="BD787" s="41" t="b">
        <v>0</v>
      </c>
      <c r="BE787" s="42" t="str">
        <f>J25</f>
        <v>50 HARISIDDH CHAMBERS,   3RDFLOOR, ASHARM ROAD,NA,AHAMEDABAD,Gujarat,India,380012</v>
      </c>
      <c r="BF787" s="40" t="str">
        <f>""&amp;J25</f>
        <v>50 HARISIDDH CHAMBERS,   3RDFLOOR, ASHARM ROAD,NA,AHAMEDABAD,Gujarat,India,380012</v>
      </c>
      <c r="BG787" s="40" t="b">
        <v>1</v>
      </c>
      <c r="BH787" s="40" t="b">
        <v>0</v>
      </c>
      <c r="BK787" s="40" t="e">
        <f t="shared" ca="1" si="104"/>
        <v>#N/A</v>
      </c>
      <c r="BL787" s="40" t="e">
        <f t="shared" ca="1" si="105"/>
        <v>#N/A</v>
      </c>
    </row>
  </sheetData>
  <sheetProtection password="8CDE" sheet="1" objects="1" scenarios="1" selectLockedCells="1"/>
  <mergeCells count="2086">
    <mergeCell ref="I653:M653"/>
    <mergeCell ref="B654:D654"/>
    <mergeCell ref="M662:P662"/>
    <mergeCell ref="M667:P667"/>
    <mergeCell ref="M670:P670"/>
    <mergeCell ref="M676:P676"/>
    <mergeCell ref="M678:P678"/>
    <mergeCell ref="I387:J387"/>
    <mergeCell ref="K387:L387"/>
    <mergeCell ref="G333:H333"/>
    <mergeCell ref="G334:H334"/>
    <mergeCell ref="N85:Q85"/>
    <mergeCell ref="N86:Q86"/>
    <mergeCell ref="I378:L378"/>
    <mergeCell ref="O385:P385"/>
    <mergeCell ref="G384:H384"/>
    <mergeCell ref="I384:J384"/>
    <mergeCell ref="K384:L384"/>
    <mergeCell ref="O382:P382"/>
    <mergeCell ref="P407:S407"/>
    <mergeCell ref="M387:N387"/>
    <mergeCell ref="M386:N386"/>
    <mergeCell ref="M382:N382"/>
    <mergeCell ref="M378:P378"/>
    <mergeCell ref="Q339:S339"/>
    <mergeCell ref="Q340:S340"/>
    <mergeCell ref="B366:I367"/>
    <mergeCell ref="B369:D369"/>
    <mergeCell ref="B370:D370"/>
    <mergeCell ref="B378:D379"/>
    <mergeCell ref="K339:M339"/>
    <mergeCell ref="I594:L594"/>
    <mergeCell ref="M595:P595"/>
    <mergeCell ref="M631:P631"/>
    <mergeCell ref="M633:P633"/>
    <mergeCell ref="M635:P635"/>
    <mergeCell ref="M637:P637"/>
    <mergeCell ref="M641:P641"/>
    <mergeCell ref="E378:H378"/>
    <mergeCell ref="O386:P386"/>
    <mergeCell ref="G387:H387"/>
    <mergeCell ref="E390:F390"/>
    <mergeCell ref="K379:L379"/>
    <mergeCell ref="E382:F382"/>
    <mergeCell ref="E383:F383"/>
    <mergeCell ref="E384:F384"/>
    <mergeCell ref="E385:F385"/>
    <mergeCell ref="E386:F386"/>
    <mergeCell ref="M647:P647"/>
    <mergeCell ref="L506:N506"/>
    <mergeCell ref="O506:P506"/>
    <mergeCell ref="N576:P576"/>
    <mergeCell ref="K417:M417"/>
    <mergeCell ref="N417:P417"/>
    <mergeCell ref="E418:G418"/>
    <mergeCell ref="H418:J418"/>
    <mergeCell ref="K418:M418"/>
    <mergeCell ref="N418:P418"/>
    <mergeCell ref="B528:J528"/>
    <mergeCell ref="B536:D536"/>
    <mergeCell ref="E536:G536"/>
    <mergeCell ref="H536:J536"/>
    <mergeCell ref="K536:M536"/>
    <mergeCell ref="N536:P536"/>
    <mergeCell ref="M649:P649"/>
    <mergeCell ref="M385:N385"/>
    <mergeCell ref="M379:N379"/>
    <mergeCell ref="O379:P379"/>
    <mergeCell ref="E379:F379"/>
    <mergeCell ref="G379:H379"/>
    <mergeCell ref="I379:J379"/>
    <mergeCell ref="M380:N380"/>
    <mergeCell ref="O380:P380"/>
    <mergeCell ref="G381:H381"/>
    <mergeCell ref="E380:F380"/>
    <mergeCell ref="E381:F381"/>
    <mergeCell ref="K396:M396"/>
    <mergeCell ref="N396:P396"/>
    <mergeCell ref="G390:H390"/>
    <mergeCell ref="I390:J390"/>
    <mergeCell ref="K390:L390"/>
    <mergeCell ref="M390:N390"/>
    <mergeCell ref="K383:L383"/>
    <mergeCell ref="M383:N383"/>
    <mergeCell ref="O383:P383"/>
    <mergeCell ref="I388:J388"/>
    <mergeCell ref="N414:P414"/>
    <mergeCell ref="M389:N389"/>
    <mergeCell ref="O389:P389"/>
    <mergeCell ref="G388:H388"/>
    <mergeCell ref="N422:P422"/>
    <mergeCell ref="H416:J417"/>
    <mergeCell ref="E416:G417"/>
    <mergeCell ref="F506:G506"/>
    <mergeCell ref="H506:I506"/>
    <mergeCell ref="J506:K506"/>
    <mergeCell ref="K190:M190"/>
    <mergeCell ref="N190:P190"/>
    <mergeCell ref="G386:H386"/>
    <mergeCell ref="I386:J386"/>
    <mergeCell ref="K386:L386"/>
    <mergeCell ref="O390:P390"/>
    <mergeCell ref="K388:L388"/>
    <mergeCell ref="M388:N388"/>
    <mergeCell ref="O387:P387"/>
    <mergeCell ref="M384:N384"/>
    <mergeCell ref="O384:P384"/>
    <mergeCell ref="G385:H385"/>
    <mergeCell ref="I385:J385"/>
    <mergeCell ref="I381:J381"/>
    <mergeCell ref="K381:L381"/>
    <mergeCell ref="M381:N381"/>
    <mergeCell ref="O381:P381"/>
    <mergeCell ref="G380:H380"/>
    <mergeCell ref="I380:J380"/>
    <mergeCell ref="K380:L380"/>
    <mergeCell ref="G382:H382"/>
    <mergeCell ref="I382:J382"/>
    <mergeCell ref="E369:G369"/>
    <mergeCell ref="H369:J369"/>
    <mergeCell ref="E370:G370"/>
    <mergeCell ref="H370:J370"/>
    <mergeCell ref="K382:L382"/>
    <mergeCell ref="I389:J389"/>
    <mergeCell ref="O388:P388"/>
    <mergeCell ref="G389:H389"/>
    <mergeCell ref="K385:L385"/>
    <mergeCell ref="K389:L389"/>
    <mergeCell ref="H339:J339"/>
    <mergeCell ref="B408:D408"/>
    <mergeCell ref="E408:G408"/>
    <mergeCell ref="H408:K408"/>
    <mergeCell ref="L408:O408"/>
    <mergeCell ref="P408:S408"/>
    <mergeCell ref="B407:D407"/>
    <mergeCell ref="E407:G407"/>
    <mergeCell ref="H407:K407"/>
    <mergeCell ref="L407:O407"/>
    <mergeCell ref="B397:D397"/>
    <mergeCell ref="E397:G397"/>
    <mergeCell ref="H397:J397"/>
    <mergeCell ref="K397:M397"/>
    <mergeCell ref="N397:P397"/>
    <mergeCell ref="B396:D396"/>
    <mergeCell ref="E396:G396"/>
    <mergeCell ref="H396:J396"/>
    <mergeCell ref="N405:P405"/>
    <mergeCell ref="E387:F387"/>
    <mergeCell ref="E388:F388"/>
    <mergeCell ref="E389:F389"/>
    <mergeCell ref="G383:H383"/>
    <mergeCell ref="I383:J383"/>
    <mergeCell ref="Q356:S356"/>
    <mergeCell ref="Q357:S357"/>
    <mergeCell ref="Q358:S358"/>
    <mergeCell ref="Q359:S359"/>
    <mergeCell ref="Q360:S360"/>
    <mergeCell ref="Q361:S361"/>
    <mergeCell ref="Q362:S362"/>
    <mergeCell ref="Q363:S363"/>
    <mergeCell ref="M321:N321"/>
    <mergeCell ref="O321:P321"/>
    <mergeCell ref="B322:C322"/>
    <mergeCell ref="I322:J322"/>
    <mergeCell ref="K322:L322"/>
    <mergeCell ref="M322:N322"/>
    <mergeCell ref="O322:P322"/>
    <mergeCell ref="B321:C321"/>
    <mergeCell ref="I321:J321"/>
    <mergeCell ref="K321:L321"/>
    <mergeCell ref="B331:C331"/>
    <mergeCell ref="B332:C332"/>
    <mergeCell ref="B333:C333"/>
    <mergeCell ref="B334:C334"/>
    <mergeCell ref="N340:P340"/>
    <mergeCell ref="B335:C335"/>
    <mergeCell ref="B330:C330"/>
    <mergeCell ref="D330:F330"/>
    <mergeCell ref="N339:P339"/>
    <mergeCell ref="K340:M340"/>
    <mergeCell ref="D331:F331"/>
    <mergeCell ref="D332:F332"/>
    <mergeCell ref="D333:F333"/>
    <mergeCell ref="D334:F334"/>
    <mergeCell ref="D335:F335"/>
    <mergeCell ref="B340:D340"/>
    <mergeCell ref="E340:G340"/>
    <mergeCell ref="H340:J340"/>
    <mergeCell ref="G335:H335"/>
    <mergeCell ref="G330:H330"/>
    <mergeCell ref="G331:H331"/>
    <mergeCell ref="G332:H332"/>
    <mergeCell ref="B318:C318"/>
    <mergeCell ref="I318:J318"/>
    <mergeCell ref="K318:L318"/>
    <mergeCell ref="M318:N318"/>
    <mergeCell ref="O318:P318"/>
    <mergeCell ref="B317:C317"/>
    <mergeCell ref="I317:J317"/>
    <mergeCell ref="K317:L317"/>
    <mergeCell ref="M317:N317"/>
    <mergeCell ref="O319:P319"/>
    <mergeCell ref="B320:C320"/>
    <mergeCell ref="I320:J320"/>
    <mergeCell ref="K320:L320"/>
    <mergeCell ref="M320:N320"/>
    <mergeCell ref="O320:P320"/>
    <mergeCell ref="B319:C319"/>
    <mergeCell ref="I319:J319"/>
    <mergeCell ref="K319:L319"/>
    <mergeCell ref="M319:N319"/>
    <mergeCell ref="O311:P311"/>
    <mergeCell ref="I312:J312"/>
    <mergeCell ref="K312:L312"/>
    <mergeCell ref="M312:N312"/>
    <mergeCell ref="O312:P312"/>
    <mergeCell ref="B311:C311"/>
    <mergeCell ref="I311:J311"/>
    <mergeCell ref="K311:L311"/>
    <mergeCell ref="M311:N311"/>
    <mergeCell ref="B339:D339"/>
    <mergeCell ref="E339:G339"/>
    <mergeCell ref="O313:P313"/>
    <mergeCell ref="B314:C314"/>
    <mergeCell ref="I314:J314"/>
    <mergeCell ref="K314:L314"/>
    <mergeCell ref="M314:N314"/>
    <mergeCell ref="O314:P314"/>
    <mergeCell ref="B313:C313"/>
    <mergeCell ref="I313:J313"/>
    <mergeCell ref="K313:L313"/>
    <mergeCell ref="M313:N313"/>
    <mergeCell ref="O315:P315"/>
    <mergeCell ref="B316:C316"/>
    <mergeCell ref="I316:J316"/>
    <mergeCell ref="K316:L316"/>
    <mergeCell ref="M316:N316"/>
    <mergeCell ref="O316:P316"/>
    <mergeCell ref="B315:C315"/>
    <mergeCell ref="I315:J315"/>
    <mergeCell ref="K315:L315"/>
    <mergeCell ref="M315:N315"/>
    <mergeCell ref="O317:P317"/>
    <mergeCell ref="I297:J297"/>
    <mergeCell ref="K297:L297"/>
    <mergeCell ref="M297:N297"/>
    <mergeCell ref="O309:P309"/>
    <mergeCell ref="B310:C310"/>
    <mergeCell ref="I310:J310"/>
    <mergeCell ref="K310:L310"/>
    <mergeCell ref="M310:N310"/>
    <mergeCell ref="O310:P310"/>
    <mergeCell ref="B309:C309"/>
    <mergeCell ref="I309:J309"/>
    <mergeCell ref="K309:L309"/>
    <mergeCell ref="M309:N309"/>
    <mergeCell ref="D309:H309"/>
    <mergeCell ref="D310:H310"/>
    <mergeCell ref="D304:H305"/>
    <mergeCell ref="D306:H306"/>
    <mergeCell ref="D307:H307"/>
    <mergeCell ref="D308:H308"/>
    <mergeCell ref="O291:P291"/>
    <mergeCell ref="M294:N294"/>
    <mergeCell ref="O294:P294"/>
    <mergeCell ref="O297:P297"/>
    <mergeCell ref="I306:J306"/>
    <mergeCell ref="K306:L306"/>
    <mergeCell ref="M306:N306"/>
    <mergeCell ref="O306:P306"/>
    <mergeCell ref="I304:L304"/>
    <mergeCell ref="M304:P304"/>
    <mergeCell ref="I305:J305"/>
    <mergeCell ref="K305:L305"/>
    <mergeCell ref="M305:N305"/>
    <mergeCell ref="O305:P305"/>
    <mergeCell ref="O307:P307"/>
    <mergeCell ref="B308:C308"/>
    <mergeCell ref="I308:J308"/>
    <mergeCell ref="K308:L308"/>
    <mergeCell ref="M308:N308"/>
    <mergeCell ref="O308:P308"/>
    <mergeCell ref="B307:C307"/>
    <mergeCell ref="I307:J307"/>
    <mergeCell ref="K307:L307"/>
    <mergeCell ref="M307:N307"/>
    <mergeCell ref="B306:C306"/>
    <mergeCell ref="B304:C305"/>
    <mergeCell ref="B297:C297"/>
    <mergeCell ref="B298:C298"/>
    <mergeCell ref="I298:J298"/>
    <mergeCell ref="K298:L298"/>
    <mergeCell ref="M298:N298"/>
    <mergeCell ref="O298:P298"/>
    <mergeCell ref="B234:F234"/>
    <mergeCell ref="G234:I234"/>
    <mergeCell ref="J234:L234"/>
    <mergeCell ref="M234:O234"/>
    <mergeCell ref="P234:R234"/>
    <mergeCell ref="M230:P230"/>
    <mergeCell ref="M231:P231"/>
    <mergeCell ref="B247:D247"/>
    <mergeCell ref="B248:D248"/>
    <mergeCell ref="B268:D268"/>
    <mergeCell ref="I281:J281"/>
    <mergeCell ref="M280:P280"/>
    <mergeCell ref="K281:L281"/>
    <mergeCell ref="M281:N281"/>
    <mergeCell ref="O281:P281"/>
    <mergeCell ref="I280:L280"/>
    <mergeCell ref="B280:C281"/>
    <mergeCell ref="N268:P268"/>
    <mergeCell ref="E241:G241"/>
    <mergeCell ref="E242:G242"/>
    <mergeCell ref="E243:G243"/>
    <mergeCell ref="H241:J241"/>
    <mergeCell ref="H242:J242"/>
    <mergeCell ref="H243:J243"/>
    <mergeCell ref="K240:M240"/>
    <mergeCell ref="B239:D239"/>
    <mergeCell ref="B240:D240"/>
    <mergeCell ref="I249:K249"/>
    <mergeCell ref="I250:K250"/>
    <mergeCell ref="I251:K251"/>
    <mergeCell ref="I252:K252"/>
    <mergeCell ref="I253:K253"/>
    <mergeCell ref="E191:G191"/>
    <mergeCell ref="H191:J191"/>
    <mergeCell ref="B209:F209"/>
    <mergeCell ref="G209:I209"/>
    <mergeCell ref="J209:L209"/>
    <mergeCell ref="M209:O209"/>
    <mergeCell ref="P209:R209"/>
    <mergeCell ref="B206:F206"/>
    <mergeCell ref="G206:I206"/>
    <mergeCell ref="J206:L206"/>
    <mergeCell ref="B207:F207"/>
    <mergeCell ref="G207:I207"/>
    <mergeCell ref="J207:L207"/>
    <mergeCell ref="B191:D191"/>
    <mergeCell ref="K191:M191"/>
    <mergeCell ref="N191:P191"/>
    <mergeCell ref="B218:F218"/>
    <mergeCell ref="G218:I218"/>
    <mergeCell ref="J218:L218"/>
    <mergeCell ref="M205:P205"/>
    <mergeCell ref="M206:P206"/>
    <mergeCell ref="M207:P207"/>
    <mergeCell ref="M217:P217"/>
    <mergeCell ref="M218:P218"/>
    <mergeCell ref="B217:F217"/>
    <mergeCell ref="G217:I217"/>
    <mergeCell ref="J217:L217"/>
    <mergeCell ref="M210:O210"/>
    <mergeCell ref="J211:L211"/>
    <mergeCell ref="M211:O211"/>
    <mergeCell ref="P210:R210"/>
    <mergeCell ref="P211:R211"/>
    <mergeCell ref="B189:D190"/>
    <mergeCell ref="E189:J189"/>
    <mergeCell ref="E190:G190"/>
    <mergeCell ref="H190:J190"/>
    <mergeCell ref="K189:P189"/>
    <mergeCell ref="O179:Q179"/>
    <mergeCell ref="O180:Q180"/>
    <mergeCell ref="O183:Q183"/>
    <mergeCell ref="O181:Q182"/>
    <mergeCell ref="O174:Q174"/>
    <mergeCell ref="O177:Q177"/>
    <mergeCell ref="O178:Q178"/>
    <mergeCell ref="O175:Q176"/>
    <mergeCell ref="O169:Q169"/>
    <mergeCell ref="O170:Q170"/>
    <mergeCell ref="O171:Q171"/>
    <mergeCell ref="J180:K180"/>
    <mergeCell ref="J183:K183"/>
    <mergeCell ref="J181:K182"/>
    <mergeCell ref="H180:I180"/>
    <mergeCell ref="J174:K174"/>
    <mergeCell ref="J177:K177"/>
    <mergeCell ref="J178:K178"/>
    <mergeCell ref="J175:K176"/>
    <mergeCell ref="J169:K169"/>
    <mergeCell ref="J170:K170"/>
    <mergeCell ref="J171:K171"/>
    <mergeCell ref="H171:I171"/>
    <mergeCell ref="H172:I172"/>
    <mergeCell ref="H173:I173"/>
    <mergeCell ref="H183:I183"/>
    <mergeCell ref="H181:I182"/>
    <mergeCell ref="R179:T179"/>
    <mergeCell ref="R180:T180"/>
    <mergeCell ref="R183:T183"/>
    <mergeCell ref="R181:T182"/>
    <mergeCell ref="R174:T174"/>
    <mergeCell ref="R177:T177"/>
    <mergeCell ref="R178:T178"/>
    <mergeCell ref="R175:T176"/>
    <mergeCell ref="R169:T169"/>
    <mergeCell ref="R170:T170"/>
    <mergeCell ref="R171:T171"/>
    <mergeCell ref="R172:T172"/>
    <mergeCell ref="R173:T173"/>
    <mergeCell ref="L170:N170"/>
    <mergeCell ref="L171:N171"/>
    <mergeCell ref="L172:N172"/>
    <mergeCell ref="L173:N173"/>
    <mergeCell ref="O172:Q172"/>
    <mergeCell ref="O173:Q173"/>
    <mergeCell ref="L179:N179"/>
    <mergeCell ref="L180:N180"/>
    <mergeCell ref="L183:N183"/>
    <mergeCell ref="L181:N182"/>
    <mergeCell ref="L174:N174"/>
    <mergeCell ref="R164:T164"/>
    <mergeCell ref="R165:T165"/>
    <mergeCell ref="R166:T166"/>
    <mergeCell ref="R167:T168"/>
    <mergeCell ref="O154:Q154"/>
    <mergeCell ref="O155:Q155"/>
    <mergeCell ref="O156:Q156"/>
    <mergeCell ref="O157:Q157"/>
    <mergeCell ref="O158:Q158"/>
    <mergeCell ref="R161:T162"/>
    <mergeCell ref="R163:T163"/>
    <mergeCell ref="L177:N177"/>
    <mergeCell ref="L178:N178"/>
    <mergeCell ref="L175:N176"/>
    <mergeCell ref="L169:N169"/>
    <mergeCell ref="J163:K163"/>
    <mergeCell ref="L159:N159"/>
    <mergeCell ref="L160:N160"/>
    <mergeCell ref="L163:N163"/>
    <mergeCell ref="L161:N162"/>
    <mergeCell ref="J154:K154"/>
    <mergeCell ref="J155:K155"/>
    <mergeCell ref="L157:N157"/>
    <mergeCell ref="L158:N158"/>
    <mergeCell ref="O167:Q168"/>
    <mergeCell ref="O163:Q163"/>
    <mergeCell ref="O161:Q162"/>
    <mergeCell ref="J156:K156"/>
    <mergeCell ref="J157:K157"/>
    <mergeCell ref="O164:Q164"/>
    <mergeCell ref="O165:Q165"/>
    <mergeCell ref="O166:Q166"/>
    <mergeCell ref="O149:Q149"/>
    <mergeCell ref="O150:Q150"/>
    <mergeCell ref="O151:Q151"/>
    <mergeCell ref="O152:Q152"/>
    <mergeCell ref="O153:Q153"/>
    <mergeCell ref="R149:T149"/>
    <mergeCell ref="R150:T150"/>
    <mergeCell ref="R151:T151"/>
    <mergeCell ref="R152:T152"/>
    <mergeCell ref="R153:T153"/>
    <mergeCell ref="O159:Q159"/>
    <mergeCell ref="O160:Q160"/>
    <mergeCell ref="R159:T159"/>
    <mergeCell ref="R160:T160"/>
    <mergeCell ref="R154:T154"/>
    <mergeCell ref="R155:T155"/>
    <mergeCell ref="R156:T156"/>
    <mergeCell ref="R157:T157"/>
    <mergeCell ref="R158:T158"/>
    <mergeCell ref="L167:N168"/>
    <mergeCell ref="L149:N149"/>
    <mergeCell ref="L150:N150"/>
    <mergeCell ref="L151:N151"/>
    <mergeCell ref="L152:N152"/>
    <mergeCell ref="L153:N153"/>
    <mergeCell ref="F183:G183"/>
    <mergeCell ref="F181:G182"/>
    <mergeCell ref="F174:G174"/>
    <mergeCell ref="F177:G177"/>
    <mergeCell ref="F178:G178"/>
    <mergeCell ref="F175:G176"/>
    <mergeCell ref="J179:K179"/>
    <mergeCell ref="J151:K151"/>
    <mergeCell ref="J152:K152"/>
    <mergeCell ref="J153:K153"/>
    <mergeCell ref="H163:I163"/>
    <mergeCell ref="H161:I162"/>
    <mergeCell ref="H167:I168"/>
    <mergeCell ref="J164:K164"/>
    <mergeCell ref="J165:K165"/>
    <mergeCell ref="J166:K166"/>
    <mergeCell ref="J159:K159"/>
    <mergeCell ref="J160:K160"/>
    <mergeCell ref="H179:I179"/>
    <mergeCell ref="H154:I154"/>
    <mergeCell ref="H164:I164"/>
    <mergeCell ref="H165:I165"/>
    <mergeCell ref="H166:I166"/>
    <mergeCell ref="L156:N156"/>
    <mergeCell ref="H169:I169"/>
    <mergeCell ref="B183:E183"/>
    <mergeCell ref="F149:G149"/>
    <mergeCell ref="F150:G150"/>
    <mergeCell ref="F151:G151"/>
    <mergeCell ref="F152:G152"/>
    <mergeCell ref="F153:G153"/>
    <mergeCell ref="F154:G154"/>
    <mergeCell ref="F155:G155"/>
    <mergeCell ref="F156:G156"/>
    <mergeCell ref="F157:G157"/>
    <mergeCell ref="F158:G158"/>
    <mergeCell ref="F159:G159"/>
    <mergeCell ref="F160:G160"/>
    <mergeCell ref="F163:G163"/>
    <mergeCell ref="B181:E181"/>
    <mergeCell ref="B182:E182"/>
    <mergeCell ref="B162:E162"/>
    <mergeCell ref="B180:E180"/>
    <mergeCell ref="B168:E168"/>
    <mergeCell ref="F180:G180"/>
    <mergeCell ref="B150:E150"/>
    <mergeCell ref="F171:G171"/>
    <mergeCell ref="B165:E165"/>
    <mergeCell ref="B166:E166"/>
    <mergeCell ref="B167:E167"/>
    <mergeCell ref="B169:E169"/>
    <mergeCell ref="B170:E170"/>
    <mergeCell ref="B159:E159"/>
    <mergeCell ref="B160:E160"/>
    <mergeCell ref="B161:E161"/>
    <mergeCell ref="B177:E177"/>
    <mergeCell ref="B178:E178"/>
    <mergeCell ref="B179:E179"/>
    <mergeCell ref="B172:E172"/>
    <mergeCell ref="B173:E173"/>
    <mergeCell ref="B174:E174"/>
    <mergeCell ref="R147:T148"/>
    <mergeCell ref="F147:K147"/>
    <mergeCell ref="F148:G148"/>
    <mergeCell ref="H148:I148"/>
    <mergeCell ref="J148:K148"/>
    <mergeCell ref="H156:I156"/>
    <mergeCell ref="H157:I157"/>
    <mergeCell ref="H158:I158"/>
    <mergeCell ref="H149:I149"/>
    <mergeCell ref="H150:I150"/>
    <mergeCell ref="H151:I151"/>
    <mergeCell ref="H152:I152"/>
    <mergeCell ref="H153:I153"/>
    <mergeCell ref="F179:G179"/>
    <mergeCell ref="F172:G172"/>
    <mergeCell ref="F173:G173"/>
    <mergeCell ref="F161:G162"/>
    <mergeCell ref="F167:G168"/>
    <mergeCell ref="J172:K172"/>
    <mergeCell ref="J173:K173"/>
    <mergeCell ref="J149:K149"/>
    <mergeCell ref="J150:K150"/>
    <mergeCell ref="L154:N154"/>
    <mergeCell ref="H159:I159"/>
    <mergeCell ref="H160:I160"/>
    <mergeCell ref="H177:I177"/>
    <mergeCell ref="L155:N155"/>
    <mergeCell ref="B176:E176"/>
    <mergeCell ref="B134:D134"/>
    <mergeCell ref="B130:D130"/>
    <mergeCell ref="E130:G130"/>
    <mergeCell ref="H130:J130"/>
    <mergeCell ref="K130:M130"/>
    <mergeCell ref="N130:P130"/>
    <mergeCell ref="B129:D129"/>
    <mergeCell ref="E129:G129"/>
    <mergeCell ref="H129:J129"/>
    <mergeCell ref="K129:M129"/>
    <mergeCell ref="N129:P129"/>
    <mergeCell ref="H134:J135"/>
    <mergeCell ref="K134:M135"/>
    <mergeCell ref="N134:P135"/>
    <mergeCell ref="B123:D123"/>
    <mergeCell ref="E123:G123"/>
    <mergeCell ref="B137:D137"/>
    <mergeCell ref="E137:G137"/>
    <mergeCell ref="B128:D128"/>
    <mergeCell ref="B135:D135"/>
    <mergeCell ref="E134:G135"/>
    <mergeCell ref="H137:J137"/>
    <mergeCell ref="K137:M137"/>
    <mergeCell ref="N137:P137"/>
    <mergeCell ref="B136:D136"/>
    <mergeCell ref="E136:G136"/>
    <mergeCell ref="H136:J136"/>
    <mergeCell ref="K136:M136"/>
    <mergeCell ref="N136:P136"/>
    <mergeCell ref="B142:G142"/>
    <mergeCell ref="B116:D116"/>
    <mergeCell ref="E128:G128"/>
    <mergeCell ref="B121:D121"/>
    <mergeCell ref="B143:G143"/>
    <mergeCell ref="H143:J143"/>
    <mergeCell ref="B138:D138"/>
    <mergeCell ref="E138:G138"/>
    <mergeCell ref="H138:J138"/>
    <mergeCell ref="B175:E175"/>
    <mergeCell ref="F164:G164"/>
    <mergeCell ref="F165:G165"/>
    <mergeCell ref="F166:G166"/>
    <mergeCell ref="F169:G169"/>
    <mergeCell ref="F170:G170"/>
    <mergeCell ref="B171:E171"/>
    <mergeCell ref="B149:E149"/>
    <mergeCell ref="B151:E151"/>
    <mergeCell ref="B152:E152"/>
    <mergeCell ref="B153:E153"/>
    <mergeCell ref="B147:E148"/>
    <mergeCell ref="B154:E154"/>
    <mergeCell ref="B155:E155"/>
    <mergeCell ref="B156:E156"/>
    <mergeCell ref="B157:E157"/>
    <mergeCell ref="B158:E158"/>
    <mergeCell ref="B163:E163"/>
    <mergeCell ref="B164:E164"/>
    <mergeCell ref="J158:K158"/>
    <mergeCell ref="H155:I155"/>
    <mergeCell ref="H174:I174"/>
    <mergeCell ref="H175:I176"/>
    <mergeCell ref="M106:O106"/>
    <mergeCell ref="B107:C107"/>
    <mergeCell ref="N83:P83"/>
    <mergeCell ref="N104:P104"/>
    <mergeCell ref="L147:N148"/>
    <mergeCell ref="O147:Q148"/>
    <mergeCell ref="B122:D122"/>
    <mergeCell ref="E122:G122"/>
    <mergeCell ref="H122:J122"/>
    <mergeCell ref="K122:M122"/>
    <mergeCell ref="N122:P122"/>
    <mergeCell ref="H128:J128"/>
    <mergeCell ref="K128:M128"/>
    <mergeCell ref="N128:P128"/>
    <mergeCell ref="B124:D124"/>
    <mergeCell ref="E124:G124"/>
    <mergeCell ref="H124:J124"/>
    <mergeCell ref="K124:M124"/>
    <mergeCell ref="N124:P124"/>
    <mergeCell ref="N114:P114"/>
    <mergeCell ref="B115:D115"/>
    <mergeCell ref="E115:G115"/>
    <mergeCell ref="H115:J115"/>
    <mergeCell ref="K115:M115"/>
    <mergeCell ref="N115:P115"/>
    <mergeCell ref="B114:D114"/>
    <mergeCell ref="E114:G114"/>
    <mergeCell ref="H114:J114"/>
    <mergeCell ref="K114:M114"/>
    <mergeCell ref="B120:D120"/>
    <mergeCell ref="H120:J121"/>
    <mergeCell ref="K120:M121"/>
    <mergeCell ref="B64:E64"/>
    <mergeCell ref="F64:I64"/>
    <mergeCell ref="J64:M64"/>
    <mergeCell ref="E116:G116"/>
    <mergeCell ref="H116:J116"/>
    <mergeCell ref="K116:M116"/>
    <mergeCell ref="H123:J123"/>
    <mergeCell ref="E120:G121"/>
    <mergeCell ref="F23:I23"/>
    <mergeCell ref="F24:I24"/>
    <mergeCell ref="F25:I25"/>
    <mergeCell ref="R85:T85"/>
    <mergeCell ref="B86:C86"/>
    <mergeCell ref="D86:F86"/>
    <mergeCell ref="K86:M86"/>
    <mergeCell ref="R86:T86"/>
    <mergeCell ref="G85:J85"/>
    <mergeCell ref="G86:J86"/>
    <mergeCell ref="B79:L79"/>
    <mergeCell ref="B85:C85"/>
    <mergeCell ref="D85:F85"/>
    <mergeCell ref="K85:M85"/>
    <mergeCell ref="P106:R106"/>
    <mergeCell ref="D107:F107"/>
    <mergeCell ref="G107:I107"/>
    <mergeCell ref="J107:L107"/>
    <mergeCell ref="M107:O107"/>
    <mergeCell ref="P107:R107"/>
    <mergeCell ref="B106:C106"/>
    <mergeCell ref="D106:F106"/>
    <mergeCell ref="G106:I106"/>
    <mergeCell ref="J106:L106"/>
    <mergeCell ref="J26:M26"/>
    <mergeCell ref="J27:M27"/>
    <mergeCell ref="J24:M24"/>
    <mergeCell ref="J25:M25"/>
    <mergeCell ref="B42:I43"/>
    <mergeCell ref="B45:J47"/>
    <mergeCell ref="B39:G40"/>
    <mergeCell ref="J23:M23"/>
    <mergeCell ref="B23:E23"/>
    <mergeCell ref="B24:E24"/>
    <mergeCell ref="B25:E25"/>
    <mergeCell ref="B26:E26"/>
    <mergeCell ref="B27:E27"/>
    <mergeCell ref="B56:C56"/>
    <mergeCell ref="D56:F56"/>
    <mergeCell ref="B63:E63"/>
    <mergeCell ref="F63:I63"/>
    <mergeCell ref="J63:M63"/>
    <mergeCell ref="B55:C55"/>
    <mergeCell ref="D55:F55"/>
    <mergeCell ref="F26:I26"/>
    <mergeCell ref="F27:I27"/>
    <mergeCell ref="B57:C57"/>
    <mergeCell ref="B58:C58"/>
    <mergeCell ref="B59:C59"/>
    <mergeCell ref="D57:F57"/>
    <mergeCell ref="D58:F58"/>
    <mergeCell ref="D59:F59"/>
    <mergeCell ref="G57:J57"/>
    <mergeCell ref="G58:J58"/>
    <mergeCell ref="G59:J59"/>
    <mergeCell ref="Y453:AA453"/>
    <mergeCell ref="B465:C465"/>
    <mergeCell ref="D465:E465"/>
    <mergeCell ref="F465:G465"/>
    <mergeCell ref="H465:I465"/>
    <mergeCell ref="J465:K465"/>
    <mergeCell ref="O465:P465"/>
    <mergeCell ref="Q465:R465"/>
    <mergeCell ref="L465:N465"/>
    <mergeCell ref="B451:C452"/>
    <mergeCell ref="D451:F452"/>
    <mergeCell ref="N463:P463"/>
    <mergeCell ref="G451:L451"/>
    <mergeCell ref="G452:H452"/>
    <mergeCell ref="B436:C437"/>
    <mergeCell ref="B438:C438"/>
    <mergeCell ref="D436:F437"/>
    <mergeCell ref="D438:F438"/>
    <mergeCell ref="K436:P436"/>
    <mergeCell ref="K437:M437"/>
    <mergeCell ref="N437:P437"/>
    <mergeCell ref="K438:M438"/>
    <mergeCell ref="N438:P438"/>
    <mergeCell ref="I452:J452"/>
    <mergeCell ref="K452:L452"/>
    <mergeCell ref="M451:R451"/>
    <mergeCell ref="M452:N452"/>
    <mergeCell ref="O452:P452"/>
    <mergeCell ref="Q452:R452"/>
    <mergeCell ref="B453:C453"/>
    <mergeCell ref="D453:F453"/>
    <mergeCell ref="G453:H453"/>
    <mergeCell ref="B501:C501"/>
    <mergeCell ref="D501:E501"/>
    <mergeCell ref="F501:G501"/>
    <mergeCell ref="H501:I501"/>
    <mergeCell ref="J501:K501"/>
    <mergeCell ref="L501:N501"/>
    <mergeCell ref="O501:P501"/>
    <mergeCell ref="Q501:R501"/>
    <mergeCell ref="B486:C486"/>
    <mergeCell ref="D486:E486"/>
    <mergeCell ref="F486:G486"/>
    <mergeCell ref="H486:I486"/>
    <mergeCell ref="J486:K486"/>
    <mergeCell ref="L486:N486"/>
    <mergeCell ref="O486:P486"/>
    <mergeCell ref="Q486:R486"/>
    <mergeCell ref="L466:N466"/>
    <mergeCell ref="L481:N481"/>
    <mergeCell ref="O466:P466"/>
    <mergeCell ref="Q466:R466"/>
    <mergeCell ref="O481:P481"/>
    <mergeCell ref="Q481:R481"/>
    <mergeCell ref="B485:C485"/>
    <mergeCell ref="D485:E485"/>
    <mergeCell ref="F485:G485"/>
    <mergeCell ref="H485:I485"/>
    <mergeCell ref="J485:K485"/>
    <mergeCell ref="L485:N485"/>
    <mergeCell ref="O485:P485"/>
    <mergeCell ref="Q485:R485"/>
    <mergeCell ref="B466:C466"/>
    <mergeCell ref="B481:C481"/>
    <mergeCell ref="Q506:R506"/>
    <mergeCell ref="B521:C521"/>
    <mergeCell ref="D521:E521"/>
    <mergeCell ref="F521:G521"/>
    <mergeCell ref="H521:I521"/>
    <mergeCell ref="J521:K521"/>
    <mergeCell ref="L521:N521"/>
    <mergeCell ref="O521:P521"/>
    <mergeCell ref="Q521:R521"/>
    <mergeCell ref="B505:C505"/>
    <mergeCell ref="D505:E505"/>
    <mergeCell ref="F505:G505"/>
    <mergeCell ref="H505:I505"/>
    <mergeCell ref="J505:K505"/>
    <mergeCell ref="L505:N505"/>
    <mergeCell ref="O505:P505"/>
    <mergeCell ref="Q505:R505"/>
    <mergeCell ref="L507:N507"/>
    <mergeCell ref="L508:N508"/>
    <mergeCell ref="L509:N509"/>
    <mergeCell ref="L510:N510"/>
    <mergeCell ref="L511:N511"/>
    <mergeCell ref="L512:N512"/>
    <mergeCell ref="L513:N513"/>
    <mergeCell ref="L514:N514"/>
    <mergeCell ref="L515:N515"/>
    <mergeCell ref="L516:N516"/>
    <mergeCell ref="L517:N517"/>
    <mergeCell ref="L518:N518"/>
    <mergeCell ref="L519:N519"/>
    <mergeCell ref="L520:N520"/>
    <mergeCell ref="O507:P507"/>
    <mergeCell ref="H558:J558"/>
    <mergeCell ref="K558:M558"/>
    <mergeCell ref="N558:P558"/>
    <mergeCell ref="Q558:S558"/>
    <mergeCell ref="B537:D537"/>
    <mergeCell ref="E537:G537"/>
    <mergeCell ref="H537:J537"/>
    <mergeCell ref="K537:M537"/>
    <mergeCell ref="N537:P537"/>
    <mergeCell ref="Q537:S537"/>
    <mergeCell ref="B557:D557"/>
    <mergeCell ref="E557:G557"/>
    <mergeCell ref="H557:J557"/>
    <mergeCell ref="K557:M557"/>
    <mergeCell ref="N557:P557"/>
    <mergeCell ref="Q557:S557"/>
    <mergeCell ref="E540:G540"/>
    <mergeCell ref="E541:G541"/>
    <mergeCell ref="E542:G542"/>
    <mergeCell ref="E543:G543"/>
    <mergeCell ref="E544:G544"/>
    <mergeCell ref="E545:G545"/>
    <mergeCell ref="E546:G546"/>
    <mergeCell ref="E547:G547"/>
    <mergeCell ref="E548:G548"/>
    <mergeCell ref="E549:G549"/>
    <mergeCell ref="E550:G550"/>
    <mergeCell ref="E551:G551"/>
    <mergeCell ref="H540:J540"/>
    <mergeCell ref="H541:J541"/>
    <mergeCell ref="Q536:S536"/>
    <mergeCell ref="B506:C506"/>
    <mergeCell ref="D506:E506"/>
    <mergeCell ref="N503:P503"/>
    <mergeCell ref="N534:P534"/>
    <mergeCell ref="N555:P555"/>
    <mergeCell ref="N12:P12"/>
    <mergeCell ref="N14:P14"/>
    <mergeCell ref="N16:P16"/>
    <mergeCell ref="N20:P20"/>
    <mergeCell ref="N29:P29"/>
    <mergeCell ref="N31:P31"/>
    <mergeCell ref="N33:P33"/>
    <mergeCell ref="N35:P35"/>
    <mergeCell ref="N37:P37"/>
    <mergeCell ref="N39:P39"/>
    <mergeCell ref="N42:P42"/>
    <mergeCell ref="N45:P45"/>
    <mergeCell ref="N61:P61"/>
    <mergeCell ref="N68:P68"/>
    <mergeCell ref="N70:P70"/>
    <mergeCell ref="N74:P74"/>
    <mergeCell ref="N76:P76"/>
    <mergeCell ref="N63:P63"/>
    <mergeCell ref="N64:P64"/>
    <mergeCell ref="N66:P66"/>
    <mergeCell ref="N72:P72"/>
    <mergeCell ref="N118:P118"/>
    <mergeCell ref="N132:P132"/>
    <mergeCell ref="N185:P185"/>
    <mergeCell ref="N187:P187"/>
    <mergeCell ref="N197:P197"/>
    <mergeCell ref="N203:P203"/>
    <mergeCell ref="N215:P215"/>
    <mergeCell ref="N227:P227"/>
    <mergeCell ref="N245:P245"/>
    <mergeCell ref="N272:P272"/>
    <mergeCell ref="N274:P274"/>
    <mergeCell ref="N300:P300"/>
    <mergeCell ref="N324:P324"/>
    <mergeCell ref="N326:P326"/>
    <mergeCell ref="N337:P337"/>
    <mergeCell ref="N392:P392"/>
    <mergeCell ref="K416:P416"/>
    <mergeCell ref="I248:K248"/>
    <mergeCell ref="I268:K268"/>
    <mergeCell ref="L247:M247"/>
    <mergeCell ref="L248:M248"/>
    <mergeCell ref="L268:M268"/>
    <mergeCell ref="N247:P247"/>
    <mergeCell ref="N248:P248"/>
    <mergeCell ref="K239:M239"/>
    <mergeCell ref="G235:I235"/>
    <mergeCell ref="J235:L235"/>
    <mergeCell ref="M235:O235"/>
    <mergeCell ref="P235:R235"/>
    <mergeCell ref="M295:N295"/>
    <mergeCell ref="O295:P295"/>
    <mergeCell ref="I292:J292"/>
    <mergeCell ref="K292:L292"/>
    <mergeCell ref="M292:N292"/>
    <mergeCell ref="O292:P292"/>
    <mergeCell ref="I293:J293"/>
    <mergeCell ref="K293:L293"/>
    <mergeCell ref="N120:P121"/>
    <mergeCell ref="H170:I170"/>
    <mergeCell ref="H142:J142"/>
    <mergeCell ref="H178:I178"/>
    <mergeCell ref="L164:N164"/>
    <mergeCell ref="L165:N165"/>
    <mergeCell ref="L166:N166"/>
    <mergeCell ref="N116:P116"/>
    <mergeCell ref="K123:M123"/>
    <mergeCell ref="N123:P123"/>
    <mergeCell ref="K138:M138"/>
    <mergeCell ref="N138:P138"/>
    <mergeCell ref="J161:K162"/>
    <mergeCell ref="J167:K168"/>
    <mergeCell ref="J466:K466"/>
    <mergeCell ref="I453:J453"/>
    <mergeCell ref="K453:L453"/>
    <mergeCell ref="M453:N453"/>
    <mergeCell ref="O453:P453"/>
    <mergeCell ref="M287:N287"/>
    <mergeCell ref="O287:P287"/>
    <mergeCell ref="I294:J294"/>
    <mergeCell ref="K294:L294"/>
    <mergeCell ref="I295:J295"/>
    <mergeCell ref="G426:I426"/>
    <mergeCell ref="J426:L426"/>
    <mergeCell ref="D315:H315"/>
    <mergeCell ref="D316:H316"/>
    <mergeCell ref="D317:H317"/>
    <mergeCell ref="D318:H318"/>
    <mergeCell ref="D319:H319"/>
    <mergeCell ref="D320:H320"/>
    <mergeCell ref="Q453:R453"/>
    <mergeCell ref="S453:U453"/>
    <mergeCell ref="N483:P483"/>
    <mergeCell ref="D466:E466"/>
    <mergeCell ref="F466:G466"/>
    <mergeCell ref="H466:I466"/>
    <mergeCell ref="D481:E481"/>
    <mergeCell ref="F481:G481"/>
    <mergeCell ref="H481:I481"/>
    <mergeCell ref="J481:K481"/>
    <mergeCell ref="K241:M241"/>
    <mergeCell ref="K242:M242"/>
    <mergeCell ref="K243:M243"/>
    <mergeCell ref="E247:F247"/>
    <mergeCell ref="E248:F248"/>
    <mergeCell ref="E268:F268"/>
    <mergeCell ref="G247:H247"/>
    <mergeCell ref="G248:H248"/>
    <mergeCell ref="G268:H268"/>
    <mergeCell ref="I247:K247"/>
    <mergeCell ref="B242:D242"/>
    <mergeCell ref="B243:D243"/>
    <mergeCell ref="N241:P241"/>
    <mergeCell ref="N242:P242"/>
    <mergeCell ref="N243:P243"/>
    <mergeCell ref="D311:H311"/>
    <mergeCell ref="D312:H312"/>
    <mergeCell ref="D313:H313"/>
    <mergeCell ref="I296:J296"/>
    <mergeCell ref="K296:L296"/>
    <mergeCell ref="M296:N296"/>
    <mergeCell ref="O296:P296"/>
    <mergeCell ref="B205:F205"/>
    <mergeCell ref="G205:I205"/>
    <mergeCell ref="J205:L205"/>
    <mergeCell ref="B219:F219"/>
    <mergeCell ref="G219:I219"/>
    <mergeCell ref="N239:P239"/>
    <mergeCell ref="N240:P240"/>
    <mergeCell ref="J219:L219"/>
    <mergeCell ref="P223:R223"/>
    <mergeCell ref="B222:F222"/>
    <mergeCell ref="G222:I222"/>
    <mergeCell ref="J222:L222"/>
    <mergeCell ref="M222:O222"/>
    <mergeCell ref="P222:R222"/>
    <mergeCell ref="B221:F221"/>
    <mergeCell ref="G221:I221"/>
    <mergeCell ref="J221:L221"/>
    <mergeCell ref="M221:O221"/>
    <mergeCell ref="P221:R221"/>
    <mergeCell ref="B229:F229"/>
    <mergeCell ref="G229:I229"/>
    <mergeCell ref="J229:L229"/>
    <mergeCell ref="E239:G239"/>
    <mergeCell ref="E240:G240"/>
    <mergeCell ref="H239:J239"/>
    <mergeCell ref="H240:J240"/>
    <mergeCell ref="B223:F223"/>
    <mergeCell ref="G223:I223"/>
    <mergeCell ref="J223:L223"/>
    <mergeCell ref="M223:O223"/>
    <mergeCell ref="M219:P219"/>
    <mergeCell ref="M229:P229"/>
    <mergeCell ref="B294:C294"/>
    <mergeCell ref="B295:C295"/>
    <mergeCell ref="B296:C296"/>
    <mergeCell ref="O284:P284"/>
    <mergeCell ref="I285:J285"/>
    <mergeCell ref="K285:L285"/>
    <mergeCell ref="M285:N285"/>
    <mergeCell ref="O285:P285"/>
    <mergeCell ref="I288:J288"/>
    <mergeCell ref="K288:L288"/>
    <mergeCell ref="M288:N288"/>
    <mergeCell ref="O288:P288"/>
    <mergeCell ref="I289:J289"/>
    <mergeCell ref="K289:L289"/>
    <mergeCell ref="B241:D241"/>
    <mergeCell ref="B210:F210"/>
    <mergeCell ref="B211:F211"/>
    <mergeCell ref="G210:I210"/>
    <mergeCell ref="G211:I211"/>
    <mergeCell ref="J210:L210"/>
    <mergeCell ref="B233:F233"/>
    <mergeCell ref="G233:I233"/>
    <mergeCell ref="J233:L233"/>
    <mergeCell ref="M233:O233"/>
    <mergeCell ref="P233:R233"/>
    <mergeCell ref="B230:F230"/>
    <mergeCell ref="G230:I230"/>
    <mergeCell ref="J230:L230"/>
    <mergeCell ref="B231:F231"/>
    <mergeCell ref="G231:I231"/>
    <mergeCell ref="J231:L231"/>
    <mergeCell ref="B235:F235"/>
    <mergeCell ref="K283:L283"/>
    <mergeCell ref="M283:N283"/>
    <mergeCell ref="O283:P283"/>
    <mergeCell ref="I286:J286"/>
    <mergeCell ref="I284:J284"/>
    <mergeCell ref="K284:L284"/>
    <mergeCell ref="M284:N284"/>
    <mergeCell ref="B292:C292"/>
    <mergeCell ref="B293:C293"/>
    <mergeCell ref="B287:C287"/>
    <mergeCell ref="B288:C288"/>
    <mergeCell ref="B289:C289"/>
    <mergeCell ref="B290:C290"/>
    <mergeCell ref="B291:C291"/>
    <mergeCell ref="B282:C282"/>
    <mergeCell ref="B283:C283"/>
    <mergeCell ref="M289:N289"/>
    <mergeCell ref="O289:P289"/>
    <mergeCell ref="O293:P293"/>
    <mergeCell ref="K286:L286"/>
    <mergeCell ref="M286:N286"/>
    <mergeCell ref="O286:P286"/>
    <mergeCell ref="I287:J287"/>
    <mergeCell ref="K287:L287"/>
    <mergeCell ref="M293:N293"/>
    <mergeCell ref="I290:J290"/>
    <mergeCell ref="K290:L290"/>
    <mergeCell ref="M290:N290"/>
    <mergeCell ref="O290:P290"/>
    <mergeCell ref="I291:J291"/>
    <mergeCell ref="K291:L291"/>
    <mergeCell ref="M291:N291"/>
    <mergeCell ref="N434:P434"/>
    <mergeCell ref="B426:C426"/>
    <mergeCell ref="D424:F425"/>
    <mergeCell ref="F321:H321"/>
    <mergeCell ref="D280:H281"/>
    <mergeCell ref="D282:H282"/>
    <mergeCell ref="D283:H283"/>
    <mergeCell ref="D284:H284"/>
    <mergeCell ref="D285:H285"/>
    <mergeCell ref="D286:H286"/>
    <mergeCell ref="D287:H287"/>
    <mergeCell ref="D288:H288"/>
    <mergeCell ref="D289:H289"/>
    <mergeCell ref="D290:H290"/>
    <mergeCell ref="D291:H291"/>
    <mergeCell ref="D292:H292"/>
    <mergeCell ref="D293:H293"/>
    <mergeCell ref="D294:H294"/>
    <mergeCell ref="D295:H295"/>
    <mergeCell ref="D296:H296"/>
    <mergeCell ref="D297:E297"/>
    <mergeCell ref="F297:H297"/>
    <mergeCell ref="D321:E321"/>
    <mergeCell ref="D314:H314"/>
    <mergeCell ref="B284:C284"/>
    <mergeCell ref="B285:C285"/>
    <mergeCell ref="B286:C286"/>
    <mergeCell ref="I282:J282"/>
    <mergeCell ref="K282:L282"/>
    <mergeCell ref="M282:N282"/>
    <mergeCell ref="O282:P282"/>
    <mergeCell ref="I283:J283"/>
    <mergeCell ref="G424:I425"/>
    <mergeCell ref="J425:L425"/>
    <mergeCell ref="D426:F426"/>
    <mergeCell ref="B416:D417"/>
    <mergeCell ref="K295:L295"/>
    <mergeCell ref="B312:C312"/>
    <mergeCell ref="B424:C425"/>
    <mergeCell ref="B418:D418"/>
    <mergeCell ref="D322:H322"/>
    <mergeCell ref="D298:H298"/>
    <mergeCell ref="G56:J56"/>
    <mergeCell ref="G55:J55"/>
    <mergeCell ref="S451:U451"/>
    <mergeCell ref="S452:U452"/>
    <mergeCell ref="B380:D380"/>
    <mergeCell ref="B381:D381"/>
    <mergeCell ref="B382:D382"/>
    <mergeCell ref="B383:D383"/>
    <mergeCell ref="B384:D384"/>
    <mergeCell ref="B385:D385"/>
    <mergeCell ref="B386:D386"/>
    <mergeCell ref="B387:D387"/>
    <mergeCell ref="B388:D388"/>
    <mergeCell ref="B389:D389"/>
    <mergeCell ref="B390:D390"/>
    <mergeCell ref="J424:P424"/>
    <mergeCell ref="M425:P425"/>
    <mergeCell ref="M426:P426"/>
    <mergeCell ref="G436:H437"/>
    <mergeCell ref="G438:H438"/>
    <mergeCell ref="I436:J437"/>
    <mergeCell ref="I438:J438"/>
    <mergeCell ref="N91:Q91"/>
    <mergeCell ref="N92:Q92"/>
    <mergeCell ref="N93:Q93"/>
    <mergeCell ref="N94:Q94"/>
    <mergeCell ref="N95:Q95"/>
    <mergeCell ref="N96:Q96"/>
    <mergeCell ref="N97:Q97"/>
    <mergeCell ref="N98:Q98"/>
    <mergeCell ref="N99:Q99"/>
    <mergeCell ref="N100:Q100"/>
    <mergeCell ref="B87:C87"/>
    <mergeCell ref="B88:C88"/>
    <mergeCell ref="B89:C89"/>
    <mergeCell ref="B90:C90"/>
    <mergeCell ref="B91:C91"/>
    <mergeCell ref="B92:C92"/>
    <mergeCell ref="B93:C93"/>
    <mergeCell ref="B94:C94"/>
    <mergeCell ref="B95:C95"/>
    <mergeCell ref="B96:C96"/>
    <mergeCell ref="B97:C97"/>
    <mergeCell ref="B98:C98"/>
    <mergeCell ref="B99:C99"/>
    <mergeCell ref="B100:C100"/>
    <mergeCell ref="D87:F87"/>
    <mergeCell ref="D88:F88"/>
    <mergeCell ref="D89:F89"/>
    <mergeCell ref="D90:F90"/>
    <mergeCell ref="D91:F91"/>
    <mergeCell ref="D92:F92"/>
    <mergeCell ref="D93:F93"/>
    <mergeCell ref="D94:F94"/>
    <mergeCell ref="D95:F95"/>
    <mergeCell ref="D96:F96"/>
    <mergeCell ref="D97:F97"/>
    <mergeCell ref="D98:F98"/>
    <mergeCell ref="D99:F99"/>
    <mergeCell ref="D100:F100"/>
    <mergeCell ref="K87:M87"/>
    <mergeCell ref="K88:M88"/>
    <mergeCell ref="K89:M89"/>
    <mergeCell ref="K90:M90"/>
    <mergeCell ref="K91:M91"/>
    <mergeCell ref="K92:M92"/>
    <mergeCell ref="K93:M93"/>
    <mergeCell ref="K94:M94"/>
    <mergeCell ref="K95:M95"/>
    <mergeCell ref="K96:M96"/>
    <mergeCell ref="K97:M97"/>
    <mergeCell ref="K98:M98"/>
    <mergeCell ref="K99:M99"/>
    <mergeCell ref="K100:M100"/>
    <mergeCell ref="R87:T87"/>
    <mergeCell ref="R88:T88"/>
    <mergeCell ref="R89:T89"/>
    <mergeCell ref="R90:T90"/>
    <mergeCell ref="R91:T91"/>
    <mergeCell ref="R92:T92"/>
    <mergeCell ref="R93:T93"/>
    <mergeCell ref="R94:T94"/>
    <mergeCell ref="R95:T95"/>
    <mergeCell ref="R96:T96"/>
    <mergeCell ref="R97:T97"/>
    <mergeCell ref="R98:T98"/>
    <mergeCell ref="R99:T99"/>
    <mergeCell ref="R100:T100"/>
    <mergeCell ref="G87:J87"/>
    <mergeCell ref="G88:J88"/>
    <mergeCell ref="G89:J89"/>
    <mergeCell ref="G90:J90"/>
    <mergeCell ref="G91:J91"/>
    <mergeCell ref="G92:J92"/>
    <mergeCell ref="G93:J93"/>
    <mergeCell ref="G94:J94"/>
    <mergeCell ref="G95:J95"/>
    <mergeCell ref="G96:J96"/>
    <mergeCell ref="G97:J97"/>
    <mergeCell ref="G98:J98"/>
    <mergeCell ref="G99:J99"/>
    <mergeCell ref="G100:J100"/>
    <mergeCell ref="N87:Q87"/>
    <mergeCell ref="N88:Q88"/>
    <mergeCell ref="N89:Q89"/>
    <mergeCell ref="N90:Q90"/>
    <mergeCell ref="I260:K260"/>
    <mergeCell ref="I261:K261"/>
    <mergeCell ref="I262:K262"/>
    <mergeCell ref="I263:K263"/>
    <mergeCell ref="I264:K264"/>
    <mergeCell ref="I265:K265"/>
    <mergeCell ref="I266:K266"/>
    <mergeCell ref="I267:K267"/>
    <mergeCell ref="L249:M249"/>
    <mergeCell ref="L250:M250"/>
    <mergeCell ref="L251:M251"/>
    <mergeCell ref="L252:M252"/>
    <mergeCell ref="L253:M253"/>
    <mergeCell ref="L254:M254"/>
    <mergeCell ref="L255:M255"/>
    <mergeCell ref="L256:M256"/>
    <mergeCell ref="L257:M257"/>
    <mergeCell ref="L258:M258"/>
    <mergeCell ref="L259:M259"/>
    <mergeCell ref="L260:M260"/>
    <mergeCell ref="L261:M261"/>
    <mergeCell ref="L262:M262"/>
    <mergeCell ref="L263:M263"/>
    <mergeCell ref="L264:M264"/>
    <mergeCell ref="L265:M265"/>
    <mergeCell ref="L266:M266"/>
    <mergeCell ref="E260:F260"/>
    <mergeCell ref="E261:F261"/>
    <mergeCell ref="E262:F262"/>
    <mergeCell ref="E263:F263"/>
    <mergeCell ref="E264:F264"/>
    <mergeCell ref="E265:F265"/>
    <mergeCell ref="L267:M267"/>
    <mergeCell ref="N249:P249"/>
    <mergeCell ref="N250:P250"/>
    <mergeCell ref="N251:P251"/>
    <mergeCell ref="N252:P252"/>
    <mergeCell ref="N253:P253"/>
    <mergeCell ref="N254:P254"/>
    <mergeCell ref="N255:P255"/>
    <mergeCell ref="N256:P256"/>
    <mergeCell ref="N257:P257"/>
    <mergeCell ref="N258:P258"/>
    <mergeCell ref="N259:P259"/>
    <mergeCell ref="N260:P260"/>
    <mergeCell ref="N261:P261"/>
    <mergeCell ref="N262:P262"/>
    <mergeCell ref="N263:P263"/>
    <mergeCell ref="N264:P264"/>
    <mergeCell ref="N265:P265"/>
    <mergeCell ref="N266:P266"/>
    <mergeCell ref="N267:P267"/>
    <mergeCell ref="I254:K254"/>
    <mergeCell ref="I255:K255"/>
    <mergeCell ref="I256:K256"/>
    <mergeCell ref="I257:K257"/>
    <mergeCell ref="I258:K258"/>
    <mergeCell ref="I259:K259"/>
    <mergeCell ref="E266:F266"/>
    <mergeCell ref="E267:F267"/>
    <mergeCell ref="G249:H249"/>
    <mergeCell ref="G250:H250"/>
    <mergeCell ref="G251:H251"/>
    <mergeCell ref="G252:H252"/>
    <mergeCell ref="G253:H253"/>
    <mergeCell ref="G254:H254"/>
    <mergeCell ref="G255:H255"/>
    <mergeCell ref="G256:H256"/>
    <mergeCell ref="G257:H257"/>
    <mergeCell ref="G258:H258"/>
    <mergeCell ref="G259:H259"/>
    <mergeCell ref="G260:H260"/>
    <mergeCell ref="G261:H261"/>
    <mergeCell ref="G262:H262"/>
    <mergeCell ref="G263:H263"/>
    <mergeCell ref="G264:H264"/>
    <mergeCell ref="G265:H265"/>
    <mergeCell ref="G266:H266"/>
    <mergeCell ref="G267:H267"/>
    <mergeCell ref="E249:F249"/>
    <mergeCell ref="E250:F250"/>
    <mergeCell ref="E251:F251"/>
    <mergeCell ref="E252:F252"/>
    <mergeCell ref="E253:F253"/>
    <mergeCell ref="E254:F254"/>
    <mergeCell ref="E255:F255"/>
    <mergeCell ref="E256:F256"/>
    <mergeCell ref="E257:F257"/>
    <mergeCell ref="E258:F258"/>
    <mergeCell ref="E259:F259"/>
    <mergeCell ref="B249:D249"/>
    <mergeCell ref="B250:D250"/>
    <mergeCell ref="B251:D251"/>
    <mergeCell ref="B252:D252"/>
    <mergeCell ref="B253:D253"/>
    <mergeCell ref="B254:D254"/>
    <mergeCell ref="B255:D255"/>
    <mergeCell ref="B256:D256"/>
    <mergeCell ref="B257:D257"/>
    <mergeCell ref="B258:D258"/>
    <mergeCell ref="B259:D259"/>
    <mergeCell ref="B260:D260"/>
    <mergeCell ref="B261:D261"/>
    <mergeCell ref="B262:D262"/>
    <mergeCell ref="B263:D263"/>
    <mergeCell ref="B264:D264"/>
    <mergeCell ref="B265:D265"/>
    <mergeCell ref="B266:D266"/>
    <mergeCell ref="B267:D267"/>
    <mergeCell ref="Q341:S341"/>
    <mergeCell ref="Q342:S342"/>
    <mergeCell ref="Q343:S343"/>
    <mergeCell ref="Q344:S344"/>
    <mergeCell ref="Q345:S345"/>
    <mergeCell ref="Q346:S346"/>
    <mergeCell ref="Q347:S347"/>
    <mergeCell ref="Q348:S348"/>
    <mergeCell ref="Q349:S349"/>
    <mergeCell ref="Q350:S350"/>
    <mergeCell ref="Q351:S351"/>
    <mergeCell ref="Q352:S352"/>
    <mergeCell ref="Q353:S353"/>
    <mergeCell ref="Q354:S354"/>
    <mergeCell ref="Q355:S355"/>
    <mergeCell ref="K341:M341"/>
    <mergeCell ref="K342:M342"/>
    <mergeCell ref="K343:M343"/>
    <mergeCell ref="K344:M344"/>
    <mergeCell ref="K345:M345"/>
    <mergeCell ref="K346:M346"/>
    <mergeCell ref="K347:M347"/>
    <mergeCell ref="K348:M348"/>
    <mergeCell ref="K349:M349"/>
    <mergeCell ref="K350:M350"/>
    <mergeCell ref="K351:M351"/>
    <mergeCell ref="K352:M352"/>
    <mergeCell ref="K353:M353"/>
    <mergeCell ref="K354:M354"/>
    <mergeCell ref="K355:M355"/>
    <mergeCell ref="Q364:S364"/>
    <mergeCell ref="N341:P341"/>
    <mergeCell ref="N342:P342"/>
    <mergeCell ref="N343:P343"/>
    <mergeCell ref="N344:P344"/>
    <mergeCell ref="N345:P345"/>
    <mergeCell ref="N346:P346"/>
    <mergeCell ref="N347:P347"/>
    <mergeCell ref="N348:P348"/>
    <mergeCell ref="N349:P349"/>
    <mergeCell ref="N350:P350"/>
    <mergeCell ref="N351:P351"/>
    <mergeCell ref="N352:P352"/>
    <mergeCell ref="N353:P353"/>
    <mergeCell ref="N354:P354"/>
    <mergeCell ref="N355:P355"/>
    <mergeCell ref="N356:P356"/>
    <mergeCell ref="N357:P357"/>
    <mergeCell ref="N358:P358"/>
    <mergeCell ref="N359:P359"/>
    <mergeCell ref="N360:P360"/>
    <mergeCell ref="N361:P361"/>
    <mergeCell ref="N362:P362"/>
    <mergeCell ref="N363:P363"/>
    <mergeCell ref="N364:P364"/>
    <mergeCell ref="K356:M356"/>
    <mergeCell ref="K357:M357"/>
    <mergeCell ref="K358:M358"/>
    <mergeCell ref="K359:M359"/>
    <mergeCell ref="K360:M360"/>
    <mergeCell ref="K361:M361"/>
    <mergeCell ref="K362:M362"/>
    <mergeCell ref="K363:M363"/>
    <mergeCell ref="K364:M364"/>
    <mergeCell ref="E341:G341"/>
    <mergeCell ref="E342:G342"/>
    <mergeCell ref="E343:G343"/>
    <mergeCell ref="E344:G344"/>
    <mergeCell ref="E345:G345"/>
    <mergeCell ref="E346:G346"/>
    <mergeCell ref="E347:G347"/>
    <mergeCell ref="E348:G348"/>
    <mergeCell ref="E349:G349"/>
    <mergeCell ref="E350:G350"/>
    <mergeCell ref="E351:G351"/>
    <mergeCell ref="E352:G352"/>
    <mergeCell ref="E353:G353"/>
    <mergeCell ref="E354:G354"/>
    <mergeCell ref="E355:G355"/>
    <mergeCell ref="E356:G356"/>
    <mergeCell ref="E357:G357"/>
    <mergeCell ref="E358:G358"/>
    <mergeCell ref="E359:G359"/>
    <mergeCell ref="E360:G360"/>
    <mergeCell ref="E361:G361"/>
    <mergeCell ref="E362:G362"/>
    <mergeCell ref="E363:G363"/>
    <mergeCell ref="E364:G364"/>
    <mergeCell ref="H341:J341"/>
    <mergeCell ref="H342:J342"/>
    <mergeCell ref="H343:J343"/>
    <mergeCell ref="H344:J344"/>
    <mergeCell ref="H345:J345"/>
    <mergeCell ref="H346:J346"/>
    <mergeCell ref="H347:J347"/>
    <mergeCell ref="H348:J348"/>
    <mergeCell ref="H349:J349"/>
    <mergeCell ref="H350:J350"/>
    <mergeCell ref="H351:J351"/>
    <mergeCell ref="H352:J352"/>
    <mergeCell ref="H353:J353"/>
    <mergeCell ref="H354:J354"/>
    <mergeCell ref="H355:J355"/>
    <mergeCell ref="H356:J356"/>
    <mergeCell ref="H357:J357"/>
    <mergeCell ref="H358:J358"/>
    <mergeCell ref="H359:J359"/>
    <mergeCell ref="H360:J360"/>
    <mergeCell ref="H361:J361"/>
    <mergeCell ref="H362:J362"/>
    <mergeCell ref="H363:J363"/>
    <mergeCell ref="H364:J364"/>
    <mergeCell ref="B341:D341"/>
    <mergeCell ref="B342:D342"/>
    <mergeCell ref="B343:D343"/>
    <mergeCell ref="B344:D344"/>
    <mergeCell ref="B345:D345"/>
    <mergeCell ref="B346:D346"/>
    <mergeCell ref="B347:D347"/>
    <mergeCell ref="B348:D348"/>
    <mergeCell ref="B349:D349"/>
    <mergeCell ref="B350:D350"/>
    <mergeCell ref="B351:D351"/>
    <mergeCell ref="B352:D352"/>
    <mergeCell ref="B353:D353"/>
    <mergeCell ref="B354:D354"/>
    <mergeCell ref="B355:D355"/>
    <mergeCell ref="B356:D356"/>
    <mergeCell ref="B357:D357"/>
    <mergeCell ref="B358:D358"/>
    <mergeCell ref="B359:D359"/>
    <mergeCell ref="B360:D360"/>
    <mergeCell ref="B361:D361"/>
    <mergeCell ref="B362:D362"/>
    <mergeCell ref="B363:D363"/>
    <mergeCell ref="B364:D364"/>
    <mergeCell ref="Y454:AA454"/>
    <mergeCell ref="Y455:AA455"/>
    <mergeCell ref="Y456:AA456"/>
    <mergeCell ref="Y457:AA457"/>
    <mergeCell ref="B454:C454"/>
    <mergeCell ref="B455:C455"/>
    <mergeCell ref="B456:C456"/>
    <mergeCell ref="B457:C457"/>
    <mergeCell ref="D454:F454"/>
    <mergeCell ref="D455:F455"/>
    <mergeCell ref="D456:F456"/>
    <mergeCell ref="D457:F457"/>
    <mergeCell ref="G454:H454"/>
    <mergeCell ref="G455:H455"/>
    <mergeCell ref="G456:H456"/>
    <mergeCell ref="G457:H457"/>
    <mergeCell ref="I454:J454"/>
    <mergeCell ref="I455:J455"/>
    <mergeCell ref="I456:J456"/>
    <mergeCell ref="I457:J457"/>
    <mergeCell ref="K454:L454"/>
    <mergeCell ref="K455:L455"/>
    <mergeCell ref="K456:L456"/>
    <mergeCell ref="K457:L457"/>
    <mergeCell ref="M454:N454"/>
    <mergeCell ref="M455:N455"/>
    <mergeCell ref="M456:N456"/>
    <mergeCell ref="M457:N457"/>
    <mergeCell ref="O454:P454"/>
    <mergeCell ref="O455:P455"/>
    <mergeCell ref="O456:P456"/>
    <mergeCell ref="O457:P457"/>
    <mergeCell ref="Q454:R454"/>
    <mergeCell ref="Q455:R455"/>
    <mergeCell ref="Q456:R456"/>
    <mergeCell ref="Q457:R457"/>
    <mergeCell ref="S454:U454"/>
    <mergeCell ref="S455:U455"/>
    <mergeCell ref="S456:U456"/>
    <mergeCell ref="S457:U457"/>
    <mergeCell ref="E538:G538"/>
    <mergeCell ref="E539:G539"/>
    <mergeCell ref="H538:J538"/>
    <mergeCell ref="H539:J539"/>
    <mergeCell ref="N538:P538"/>
    <mergeCell ref="N539:P539"/>
    <mergeCell ref="L467:N467"/>
    <mergeCell ref="L468:N468"/>
    <mergeCell ref="L469:N469"/>
    <mergeCell ref="L470:N470"/>
    <mergeCell ref="L471:N471"/>
    <mergeCell ref="L472:N472"/>
    <mergeCell ref="L473:N473"/>
    <mergeCell ref="L474:N474"/>
    <mergeCell ref="L475:N475"/>
    <mergeCell ref="L476:N476"/>
    <mergeCell ref="L477:N477"/>
    <mergeCell ref="H542:J542"/>
    <mergeCell ref="H543:J543"/>
    <mergeCell ref="H544:J544"/>
    <mergeCell ref="H545:J545"/>
    <mergeCell ref="H546:J546"/>
    <mergeCell ref="H547:J547"/>
    <mergeCell ref="H548:J548"/>
    <mergeCell ref="H549:J549"/>
    <mergeCell ref="H550:J550"/>
    <mergeCell ref="H551:J551"/>
    <mergeCell ref="K538:M538"/>
    <mergeCell ref="K539:M539"/>
    <mergeCell ref="K540:M540"/>
    <mergeCell ref="K541:M541"/>
    <mergeCell ref="K542:M542"/>
    <mergeCell ref="K543:M543"/>
    <mergeCell ref="K544:M544"/>
    <mergeCell ref="K545:M545"/>
    <mergeCell ref="K546:M546"/>
    <mergeCell ref="K547:M547"/>
    <mergeCell ref="K548:M548"/>
    <mergeCell ref="K549:M549"/>
    <mergeCell ref="K550:M550"/>
    <mergeCell ref="K551:M551"/>
    <mergeCell ref="N540:P540"/>
    <mergeCell ref="N541:P541"/>
    <mergeCell ref="N542:P542"/>
    <mergeCell ref="N543:P543"/>
    <mergeCell ref="N544:P544"/>
    <mergeCell ref="N545:P545"/>
    <mergeCell ref="N546:P546"/>
    <mergeCell ref="N547:P547"/>
    <mergeCell ref="N548:P548"/>
    <mergeCell ref="N549:P549"/>
    <mergeCell ref="N550:P550"/>
    <mergeCell ref="N551:P551"/>
    <mergeCell ref="Q538:S538"/>
    <mergeCell ref="Q539:S539"/>
    <mergeCell ref="Q540:S540"/>
    <mergeCell ref="Q541:S541"/>
    <mergeCell ref="Q542:S542"/>
    <mergeCell ref="Q543:S543"/>
    <mergeCell ref="Q544:S544"/>
    <mergeCell ref="Q545:S545"/>
    <mergeCell ref="Q546:S546"/>
    <mergeCell ref="Q547:S547"/>
    <mergeCell ref="Q548:S548"/>
    <mergeCell ref="Q549:S549"/>
    <mergeCell ref="Q550:S550"/>
    <mergeCell ref="Q551:S551"/>
    <mergeCell ref="B538:D538"/>
    <mergeCell ref="B539:D539"/>
    <mergeCell ref="B540:D540"/>
    <mergeCell ref="B541:D541"/>
    <mergeCell ref="B542:D542"/>
    <mergeCell ref="B543:D543"/>
    <mergeCell ref="B544:D544"/>
    <mergeCell ref="B545:D545"/>
    <mergeCell ref="B546:D546"/>
    <mergeCell ref="B547:D547"/>
    <mergeCell ref="B548:D548"/>
    <mergeCell ref="B549:D549"/>
    <mergeCell ref="B550:D550"/>
    <mergeCell ref="B551:D551"/>
    <mergeCell ref="E559:G559"/>
    <mergeCell ref="E560:G560"/>
    <mergeCell ref="E561:G561"/>
    <mergeCell ref="B558:D558"/>
    <mergeCell ref="E558:G558"/>
    <mergeCell ref="E562:G562"/>
    <mergeCell ref="E563:G563"/>
    <mergeCell ref="E564:G564"/>
    <mergeCell ref="E565:G565"/>
    <mergeCell ref="E566:G566"/>
    <mergeCell ref="E567:G567"/>
    <mergeCell ref="E568:G568"/>
    <mergeCell ref="E569:G569"/>
    <mergeCell ref="E570:G570"/>
    <mergeCell ref="E571:G571"/>
    <mergeCell ref="E572:G572"/>
    <mergeCell ref="H559:J559"/>
    <mergeCell ref="H560:J560"/>
    <mergeCell ref="H561:J561"/>
    <mergeCell ref="H562:J562"/>
    <mergeCell ref="H563:J563"/>
    <mergeCell ref="H564:J564"/>
    <mergeCell ref="H565:J565"/>
    <mergeCell ref="H566:J566"/>
    <mergeCell ref="H567:J567"/>
    <mergeCell ref="H568:J568"/>
    <mergeCell ref="H569:J569"/>
    <mergeCell ref="H570:J570"/>
    <mergeCell ref="H571:J571"/>
    <mergeCell ref="H572:J572"/>
    <mergeCell ref="K563:M563"/>
    <mergeCell ref="K564:M564"/>
    <mergeCell ref="K565:M565"/>
    <mergeCell ref="K566:M566"/>
    <mergeCell ref="K567:M567"/>
    <mergeCell ref="K568:M568"/>
    <mergeCell ref="K569:M569"/>
    <mergeCell ref="K570:M570"/>
    <mergeCell ref="K571:M571"/>
    <mergeCell ref="K572:M572"/>
    <mergeCell ref="N559:P559"/>
    <mergeCell ref="N560:P560"/>
    <mergeCell ref="N561:P561"/>
    <mergeCell ref="N562:P562"/>
    <mergeCell ref="N563:P563"/>
    <mergeCell ref="N564:P564"/>
    <mergeCell ref="N565:P565"/>
    <mergeCell ref="N566:P566"/>
    <mergeCell ref="N567:P567"/>
    <mergeCell ref="N568:P568"/>
    <mergeCell ref="N569:P569"/>
    <mergeCell ref="N570:P570"/>
    <mergeCell ref="N571:P571"/>
    <mergeCell ref="N572:P572"/>
    <mergeCell ref="Q559:S559"/>
    <mergeCell ref="Q560:S560"/>
    <mergeCell ref="Q561:S561"/>
    <mergeCell ref="Q562:S562"/>
    <mergeCell ref="Q563:S563"/>
    <mergeCell ref="Q564:S564"/>
    <mergeCell ref="Q565:S565"/>
    <mergeCell ref="Q566:S566"/>
    <mergeCell ref="Q567:S567"/>
    <mergeCell ref="Q568:S568"/>
    <mergeCell ref="Q569:S569"/>
    <mergeCell ref="Q570:S570"/>
    <mergeCell ref="Q571:S571"/>
    <mergeCell ref="Q572:S572"/>
    <mergeCell ref="B559:D559"/>
    <mergeCell ref="B560:D560"/>
    <mergeCell ref="B561:D561"/>
    <mergeCell ref="B562:D562"/>
    <mergeCell ref="B563:D563"/>
    <mergeCell ref="B564:D564"/>
    <mergeCell ref="B565:D565"/>
    <mergeCell ref="B566:D566"/>
    <mergeCell ref="B567:D567"/>
    <mergeCell ref="B568:D568"/>
    <mergeCell ref="B569:D569"/>
    <mergeCell ref="B570:D570"/>
    <mergeCell ref="B571:D571"/>
    <mergeCell ref="B572:D572"/>
    <mergeCell ref="K559:M559"/>
    <mergeCell ref="K560:M560"/>
    <mergeCell ref="K561:M561"/>
    <mergeCell ref="K562:M562"/>
    <mergeCell ref="G427:I427"/>
    <mergeCell ref="G428:I428"/>
    <mergeCell ref="G429:I429"/>
    <mergeCell ref="G430:I430"/>
    <mergeCell ref="J427:L427"/>
    <mergeCell ref="J428:L428"/>
    <mergeCell ref="J429:L429"/>
    <mergeCell ref="J430:L430"/>
    <mergeCell ref="B427:C427"/>
    <mergeCell ref="B428:C428"/>
    <mergeCell ref="B429:C429"/>
    <mergeCell ref="B430:C430"/>
    <mergeCell ref="D427:F427"/>
    <mergeCell ref="D428:F428"/>
    <mergeCell ref="D429:F429"/>
    <mergeCell ref="D430:F430"/>
    <mergeCell ref="M427:P427"/>
    <mergeCell ref="M428:P428"/>
    <mergeCell ref="M429:P429"/>
    <mergeCell ref="M430:P430"/>
    <mergeCell ref="B439:C439"/>
    <mergeCell ref="B440:C440"/>
    <mergeCell ref="B441:C441"/>
    <mergeCell ref="B442:C442"/>
    <mergeCell ref="B443:C443"/>
    <mergeCell ref="B444:C444"/>
    <mergeCell ref="B445:C445"/>
    <mergeCell ref="B446:C446"/>
    <mergeCell ref="B447:C447"/>
    <mergeCell ref="D439:F439"/>
    <mergeCell ref="D440:F440"/>
    <mergeCell ref="D441:F441"/>
    <mergeCell ref="D442:F442"/>
    <mergeCell ref="D443:F443"/>
    <mergeCell ref="D444:F444"/>
    <mergeCell ref="D445:F445"/>
    <mergeCell ref="D446:F446"/>
    <mergeCell ref="D447:F447"/>
    <mergeCell ref="K439:M439"/>
    <mergeCell ref="K440:M440"/>
    <mergeCell ref="K441:M441"/>
    <mergeCell ref="K442:M442"/>
    <mergeCell ref="K443:M443"/>
    <mergeCell ref="K444:M444"/>
    <mergeCell ref="K445:M445"/>
    <mergeCell ref="K446:M446"/>
    <mergeCell ref="K447:M447"/>
    <mergeCell ref="N439:P439"/>
    <mergeCell ref="N440:P440"/>
    <mergeCell ref="N441:P441"/>
    <mergeCell ref="N442:P442"/>
    <mergeCell ref="N443:P443"/>
    <mergeCell ref="N444:P444"/>
    <mergeCell ref="N445:P445"/>
    <mergeCell ref="N446:P446"/>
    <mergeCell ref="N447:P447"/>
    <mergeCell ref="G439:H439"/>
    <mergeCell ref="G440:H440"/>
    <mergeCell ref="G441:H441"/>
    <mergeCell ref="G442:H442"/>
    <mergeCell ref="G443:H443"/>
    <mergeCell ref="G444:H444"/>
    <mergeCell ref="G445:H445"/>
    <mergeCell ref="G446:H446"/>
    <mergeCell ref="G447:H447"/>
    <mergeCell ref="I439:J439"/>
    <mergeCell ref="I440:J440"/>
    <mergeCell ref="I441:J441"/>
    <mergeCell ref="I442:J442"/>
    <mergeCell ref="I443:J443"/>
    <mergeCell ref="I444:J444"/>
    <mergeCell ref="I445:J445"/>
    <mergeCell ref="I446:J446"/>
    <mergeCell ref="I447:J447"/>
    <mergeCell ref="L478:N478"/>
    <mergeCell ref="L479:N479"/>
    <mergeCell ref="L480:N480"/>
    <mergeCell ref="O467:P467"/>
    <mergeCell ref="O468:P468"/>
    <mergeCell ref="O469:P469"/>
    <mergeCell ref="O470:P470"/>
    <mergeCell ref="O471:P471"/>
    <mergeCell ref="O472:P472"/>
    <mergeCell ref="O473:P473"/>
    <mergeCell ref="O474:P474"/>
    <mergeCell ref="O475:P475"/>
    <mergeCell ref="O476:P476"/>
    <mergeCell ref="O477:P477"/>
    <mergeCell ref="O478:P478"/>
    <mergeCell ref="O479:P479"/>
    <mergeCell ref="O480:P480"/>
    <mergeCell ref="Q467:R467"/>
    <mergeCell ref="Q468:R468"/>
    <mergeCell ref="Q469:R469"/>
    <mergeCell ref="Q470:R470"/>
    <mergeCell ref="Q471:R471"/>
    <mergeCell ref="Q472:R472"/>
    <mergeCell ref="Q473:R473"/>
    <mergeCell ref="Q474:R474"/>
    <mergeCell ref="Q475:R475"/>
    <mergeCell ref="Q476:R476"/>
    <mergeCell ref="Q477:R477"/>
    <mergeCell ref="Q478:R478"/>
    <mergeCell ref="Q479:R479"/>
    <mergeCell ref="Q480:R480"/>
    <mergeCell ref="B467:C467"/>
    <mergeCell ref="B468:C468"/>
    <mergeCell ref="B469:C469"/>
    <mergeCell ref="B470:C470"/>
    <mergeCell ref="B471:C471"/>
    <mergeCell ref="B472:C472"/>
    <mergeCell ref="B473:C473"/>
    <mergeCell ref="B474:C474"/>
    <mergeCell ref="B475:C475"/>
    <mergeCell ref="B476:C476"/>
    <mergeCell ref="B477:C477"/>
    <mergeCell ref="B478:C478"/>
    <mergeCell ref="B479:C479"/>
    <mergeCell ref="B480:C480"/>
    <mergeCell ref="J467:K467"/>
    <mergeCell ref="J468:K468"/>
    <mergeCell ref="J469:K469"/>
    <mergeCell ref="J470:K470"/>
    <mergeCell ref="J471:K471"/>
    <mergeCell ref="J472:K472"/>
    <mergeCell ref="J473:K473"/>
    <mergeCell ref="J474:K474"/>
    <mergeCell ref="J475:K475"/>
    <mergeCell ref="J476:K476"/>
    <mergeCell ref="J477:K477"/>
    <mergeCell ref="J478:K478"/>
    <mergeCell ref="J479:K479"/>
    <mergeCell ref="J480:K480"/>
    <mergeCell ref="D467:E467"/>
    <mergeCell ref="D468:E468"/>
    <mergeCell ref="D469:E469"/>
    <mergeCell ref="D470:E470"/>
    <mergeCell ref="D471:E471"/>
    <mergeCell ref="D472:E472"/>
    <mergeCell ref="D473:E473"/>
    <mergeCell ref="D474:E474"/>
    <mergeCell ref="D475:E475"/>
    <mergeCell ref="D476:E476"/>
    <mergeCell ref="D477:E477"/>
    <mergeCell ref="D478:E478"/>
    <mergeCell ref="D479:E479"/>
    <mergeCell ref="D480:E480"/>
    <mergeCell ref="F467:G467"/>
    <mergeCell ref="F468:G468"/>
    <mergeCell ref="F469:G469"/>
    <mergeCell ref="F470:G470"/>
    <mergeCell ref="F471:G471"/>
    <mergeCell ref="F472:G472"/>
    <mergeCell ref="F473:G473"/>
    <mergeCell ref="F474:G474"/>
    <mergeCell ref="F475:G475"/>
    <mergeCell ref="F476:G476"/>
    <mergeCell ref="F477:G477"/>
    <mergeCell ref="F478:G478"/>
    <mergeCell ref="F479:G479"/>
    <mergeCell ref="F480:G480"/>
    <mergeCell ref="H467:I467"/>
    <mergeCell ref="H468:I468"/>
    <mergeCell ref="H469:I469"/>
    <mergeCell ref="H470:I470"/>
    <mergeCell ref="H471:I471"/>
    <mergeCell ref="H472:I472"/>
    <mergeCell ref="H473:I473"/>
    <mergeCell ref="H474:I474"/>
    <mergeCell ref="H475:I475"/>
    <mergeCell ref="H476:I476"/>
    <mergeCell ref="H477:I477"/>
    <mergeCell ref="H478:I478"/>
    <mergeCell ref="H479:I479"/>
    <mergeCell ref="H480:I480"/>
    <mergeCell ref="B487:C487"/>
    <mergeCell ref="B488:C488"/>
    <mergeCell ref="B489:C489"/>
    <mergeCell ref="B490:C490"/>
    <mergeCell ref="B491:C491"/>
    <mergeCell ref="B492:C492"/>
    <mergeCell ref="B493:C493"/>
    <mergeCell ref="B494:C494"/>
    <mergeCell ref="B495:C495"/>
    <mergeCell ref="B496:C496"/>
    <mergeCell ref="B497:C497"/>
    <mergeCell ref="B498:C498"/>
    <mergeCell ref="B499:C499"/>
    <mergeCell ref="B500:C500"/>
    <mergeCell ref="D487:E487"/>
    <mergeCell ref="D488:E488"/>
    <mergeCell ref="D489:E489"/>
    <mergeCell ref="D490:E490"/>
    <mergeCell ref="D491:E491"/>
    <mergeCell ref="D492:E492"/>
    <mergeCell ref="D493:E493"/>
    <mergeCell ref="D494:E494"/>
    <mergeCell ref="D495:E495"/>
    <mergeCell ref="D496:E496"/>
    <mergeCell ref="D497:E497"/>
    <mergeCell ref="D498:E498"/>
    <mergeCell ref="D499:E499"/>
    <mergeCell ref="D500:E500"/>
    <mergeCell ref="F487:G487"/>
    <mergeCell ref="F488:G488"/>
    <mergeCell ref="F489:G489"/>
    <mergeCell ref="F490:G490"/>
    <mergeCell ref="F491:G491"/>
    <mergeCell ref="F492:G492"/>
    <mergeCell ref="F493:G493"/>
    <mergeCell ref="F494:G494"/>
    <mergeCell ref="F495:G495"/>
    <mergeCell ref="F496:G496"/>
    <mergeCell ref="F497:G497"/>
    <mergeCell ref="F498:G498"/>
    <mergeCell ref="F499:G499"/>
    <mergeCell ref="F500:G500"/>
    <mergeCell ref="H487:I487"/>
    <mergeCell ref="H488:I488"/>
    <mergeCell ref="H489:I489"/>
    <mergeCell ref="H490:I490"/>
    <mergeCell ref="H491:I491"/>
    <mergeCell ref="H492:I492"/>
    <mergeCell ref="H493:I493"/>
    <mergeCell ref="H494:I494"/>
    <mergeCell ref="H495:I495"/>
    <mergeCell ref="H496:I496"/>
    <mergeCell ref="H497:I497"/>
    <mergeCell ref="H498:I498"/>
    <mergeCell ref="H499:I499"/>
    <mergeCell ref="H500:I500"/>
    <mergeCell ref="J487:K487"/>
    <mergeCell ref="J488:K488"/>
    <mergeCell ref="J489:K489"/>
    <mergeCell ref="J490:K490"/>
    <mergeCell ref="J491:K491"/>
    <mergeCell ref="J492:K492"/>
    <mergeCell ref="J493:K493"/>
    <mergeCell ref="J494:K494"/>
    <mergeCell ref="J495:K495"/>
    <mergeCell ref="J496:K496"/>
    <mergeCell ref="J497:K497"/>
    <mergeCell ref="J498:K498"/>
    <mergeCell ref="J499:K499"/>
    <mergeCell ref="J500:K500"/>
    <mergeCell ref="L487:N487"/>
    <mergeCell ref="L488:N488"/>
    <mergeCell ref="L489:N489"/>
    <mergeCell ref="L490:N490"/>
    <mergeCell ref="L491:N491"/>
    <mergeCell ref="L492:N492"/>
    <mergeCell ref="L493:N493"/>
    <mergeCell ref="L494:N494"/>
    <mergeCell ref="L495:N495"/>
    <mergeCell ref="L496:N496"/>
    <mergeCell ref="L497:N497"/>
    <mergeCell ref="L498:N498"/>
    <mergeCell ref="L499:N499"/>
    <mergeCell ref="L500:N500"/>
    <mergeCell ref="O487:P487"/>
    <mergeCell ref="O488:P488"/>
    <mergeCell ref="O489:P489"/>
    <mergeCell ref="O490:P490"/>
    <mergeCell ref="O491:P491"/>
    <mergeCell ref="O492:P492"/>
    <mergeCell ref="O493:P493"/>
    <mergeCell ref="O494:P494"/>
    <mergeCell ref="O495:P495"/>
    <mergeCell ref="O496:P496"/>
    <mergeCell ref="O497:P497"/>
    <mergeCell ref="O498:P498"/>
    <mergeCell ref="O499:P499"/>
    <mergeCell ref="O500:P500"/>
    <mergeCell ref="Q487:R487"/>
    <mergeCell ref="Q488:R488"/>
    <mergeCell ref="Q489:R489"/>
    <mergeCell ref="Q490:R490"/>
    <mergeCell ref="Q491:R491"/>
    <mergeCell ref="Q492:R492"/>
    <mergeCell ref="Q493:R493"/>
    <mergeCell ref="Q494:R494"/>
    <mergeCell ref="Q495:R495"/>
    <mergeCell ref="Q496:R496"/>
    <mergeCell ref="Q497:R497"/>
    <mergeCell ref="Q498:R498"/>
    <mergeCell ref="Q499:R499"/>
    <mergeCell ref="Q500:R500"/>
    <mergeCell ref="O508:P508"/>
    <mergeCell ref="O509:P509"/>
    <mergeCell ref="O510:P510"/>
    <mergeCell ref="O511:P511"/>
    <mergeCell ref="O512:P512"/>
    <mergeCell ref="O513:P513"/>
    <mergeCell ref="O514:P514"/>
    <mergeCell ref="O515:P515"/>
    <mergeCell ref="O516:P516"/>
    <mergeCell ref="O517:P517"/>
    <mergeCell ref="O518:P518"/>
    <mergeCell ref="O519:P519"/>
    <mergeCell ref="O520:P520"/>
    <mergeCell ref="F507:G507"/>
    <mergeCell ref="F508:G508"/>
    <mergeCell ref="F509:G509"/>
    <mergeCell ref="F510:G510"/>
    <mergeCell ref="F511:G511"/>
    <mergeCell ref="F512:G512"/>
    <mergeCell ref="F513:G513"/>
    <mergeCell ref="F514:G514"/>
    <mergeCell ref="F515:G515"/>
    <mergeCell ref="F516:G516"/>
    <mergeCell ref="F517:G517"/>
    <mergeCell ref="F518:G518"/>
    <mergeCell ref="F519:G519"/>
    <mergeCell ref="F520:G520"/>
    <mergeCell ref="H507:I507"/>
    <mergeCell ref="H508:I508"/>
    <mergeCell ref="H509:I509"/>
    <mergeCell ref="H510:I510"/>
    <mergeCell ref="H511:I511"/>
    <mergeCell ref="H516:I516"/>
    <mergeCell ref="H517:I517"/>
    <mergeCell ref="H518:I518"/>
    <mergeCell ref="H519:I519"/>
    <mergeCell ref="H520:I520"/>
    <mergeCell ref="J507:K507"/>
    <mergeCell ref="J508:K508"/>
    <mergeCell ref="J509:K509"/>
    <mergeCell ref="J510:K510"/>
    <mergeCell ref="J511:K511"/>
    <mergeCell ref="J512:K512"/>
    <mergeCell ref="J513:K513"/>
    <mergeCell ref="J514:K514"/>
    <mergeCell ref="J515:K515"/>
    <mergeCell ref="J516:K516"/>
    <mergeCell ref="J517:K517"/>
    <mergeCell ref="J518:K518"/>
    <mergeCell ref="J519:K519"/>
    <mergeCell ref="J520:K520"/>
    <mergeCell ref="Q507:R507"/>
    <mergeCell ref="Q508:R508"/>
    <mergeCell ref="Q509:R509"/>
    <mergeCell ref="Q510:R510"/>
    <mergeCell ref="Q511:R511"/>
    <mergeCell ref="Q512:R512"/>
    <mergeCell ref="Q513:R513"/>
    <mergeCell ref="Q514:R514"/>
    <mergeCell ref="Q515:R515"/>
    <mergeCell ref="Q516:R516"/>
    <mergeCell ref="Q517:R517"/>
    <mergeCell ref="Q518:R518"/>
    <mergeCell ref="Q519:R519"/>
    <mergeCell ref="Q520:R520"/>
    <mergeCell ref="B507:C507"/>
    <mergeCell ref="B508:C508"/>
    <mergeCell ref="B509:C509"/>
    <mergeCell ref="B510:C510"/>
    <mergeCell ref="B511:C511"/>
    <mergeCell ref="B512:C512"/>
    <mergeCell ref="B513:C513"/>
    <mergeCell ref="B514:C514"/>
    <mergeCell ref="B515:C515"/>
    <mergeCell ref="B516:C516"/>
    <mergeCell ref="B517:C517"/>
    <mergeCell ref="B518:C518"/>
    <mergeCell ref="B519:C519"/>
    <mergeCell ref="B520:C520"/>
    <mergeCell ref="D507:E507"/>
    <mergeCell ref="D508:E508"/>
    <mergeCell ref="D509:E509"/>
    <mergeCell ref="D510:E510"/>
    <mergeCell ref="N398:P398"/>
    <mergeCell ref="N399:P399"/>
    <mergeCell ref="N400:P400"/>
    <mergeCell ref="N401:P401"/>
    <mergeCell ref="N402:P402"/>
    <mergeCell ref="N403:P403"/>
    <mergeCell ref="D511:E511"/>
    <mergeCell ref="D512:E512"/>
    <mergeCell ref="D513:E513"/>
    <mergeCell ref="D514:E514"/>
    <mergeCell ref="D515:E515"/>
    <mergeCell ref="D516:E516"/>
    <mergeCell ref="D517:E517"/>
    <mergeCell ref="D518:E518"/>
    <mergeCell ref="D519:E519"/>
    <mergeCell ref="D520:E520"/>
    <mergeCell ref="B398:D398"/>
    <mergeCell ref="B399:D399"/>
    <mergeCell ref="B400:D400"/>
    <mergeCell ref="B401:D401"/>
    <mergeCell ref="B402:D402"/>
    <mergeCell ref="B403:D403"/>
    <mergeCell ref="E398:G398"/>
    <mergeCell ref="E399:G399"/>
    <mergeCell ref="E400:G400"/>
    <mergeCell ref="E401:G401"/>
    <mergeCell ref="E402:G402"/>
    <mergeCell ref="E403:G403"/>
    <mergeCell ref="H512:I512"/>
    <mergeCell ref="H513:I513"/>
    <mergeCell ref="H514:I514"/>
    <mergeCell ref="H515:I515"/>
    <mergeCell ref="B371:D371"/>
    <mergeCell ref="B372:D372"/>
    <mergeCell ref="E371:G371"/>
    <mergeCell ref="E372:G372"/>
    <mergeCell ref="H371:J371"/>
    <mergeCell ref="H372:J372"/>
    <mergeCell ref="H398:J398"/>
    <mergeCell ref="H399:J399"/>
    <mergeCell ref="H400:J400"/>
    <mergeCell ref="H401:J401"/>
    <mergeCell ref="H402:J402"/>
    <mergeCell ref="H403:J403"/>
    <mergeCell ref="K398:M398"/>
    <mergeCell ref="K399:M399"/>
    <mergeCell ref="K400:M400"/>
    <mergeCell ref="K401:M401"/>
    <mergeCell ref="K402:M402"/>
    <mergeCell ref="K403:M403"/>
  </mergeCells>
  <dataValidations count="223">
    <dataValidation type="custom" allowBlank="1" showInputMessage="1" showErrorMessage="1" errorTitle="Invalid Input" error="enter valid cin" sqref="Q12 B64:E64">
      <formula1>AND(LEN(B12)=21,ISNUMBER(SUMPRODUCT(SEARCH(MID(B12,ROW(INDIRECT("1:21")),1),"0123456789abcdefghijklmnopqrstuvwxyzABCDEFGHIJKLMNOPQRSTUVWXYZ"))))</formula1>
    </dataValidation>
    <dataValidation type="custom" allowBlank="1" showInputMessage="1" showErrorMessage="1" errorTitle="Invalid Input" error="Please enter a valid max length should be 12 characters " sqref="Q64">
      <formula1>AND(ISNUMBER(Q64),LEN(Q64)=12)</formula1>
    </dataValidation>
    <dataValidation type="custom" allowBlank="1" showInputMessage="1" showErrorMessage="1" errorTitle="Invalid Input" error="Please enter valid amount max allowed 999999999999999.99" sqref="F151:G151 N203:P203 N215:P215 N227:P227 Q248:Q268 G335:H335">
      <formula1>AND(ISNUMBER(VALUE(F151)),LEN(F151)&lt;20,LEFT(F151,1)&lt;&gt;".",RIGHT(F151,1)&lt;&gt;".",IFERROR(FIND(".",F151),LEN(F151)-2)&gt;=LEN(F151)-2,IFERROR(FIND(".",SUBSTITUTE(SUBSTITUTE(F151,"+",""),"-","")),LEN(SUBSTITUTE(SUBSTITUTE(F151,"+",""),"-",""))+1)&lt;17)</formula1>
    </dataValidation>
    <dataValidation type="custom" allowBlank="1" showInputMessage="1" showErrorMessage="1" errorTitle="Invalid input" error="Please enter valid amount max allowed 999999999999999.99" sqref="E115:P116 E129:P130 M206 P210:R210 M218 P222:R222 M230 P234:R234">
      <formula1>AND(ISNUMBER(VALUE(E115)),LEN(E115)&lt;20,LEFT(E115,1)&lt;&gt;".",RIGHT(E115,1)&lt;&gt;".",IFERROR(FIND(".",E115),LEN(E115)-2)&gt;=LEN(E115)-2,IFERROR(FIND(".",SUBSTITUTE(SUBSTITUTE(E115,"+",""),"-","")),LEN(SUBSTITUTE(SUBSTITUTE(E115,"+",""),"-",""))+1)&lt;17)</formula1>
    </dataValidation>
    <dataValidation type="list" allowBlank="1" showInputMessage="1" showErrorMessage="1" sqref="F506:G520">
      <formula1>$BW$2:$BW$6</formula1>
    </dataValidation>
    <dataValidation type="custom" operator="lessThanOrEqual" allowBlank="1" showInputMessage="1" showErrorMessage="1" errorTitle="Invalid input" error="Please enter a valid input should be less than or equal to 999" sqref="N118:P118 N132:P132 N187:P187 N392:P392">
      <formula1>_xlfn.NUMBERVALUE(N118)&lt;=999</formula1>
    </dataValidation>
    <dataValidation type="custom" allowBlank="1" showInputMessage="1" showErrorMessage="1" errorTitle="Invalid input" error="Please enter a valid input should be less than or equal to 15 digits " sqref="N33:P33">
      <formula1>_xlfn.NUMBERVALUE(N33)&lt;=999999999999999</formula1>
    </dataValidation>
    <dataValidation type="textLength" operator="lessThanOrEqual" allowBlank="1" showInputMessage="1" showErrorMessage="1" errorTitle="Invalid input" error="Please enter a valid input should be less than or equal to 250 characters" sqref="N35:P35">
      <formula1>250</formula1>
    </dataValidation>
    <dataValidation type="custom" allowBlank="1" showInputMessage="1" showErrorMessage="1" errorTitle="Invalid input" error="Please enter valid input should be greater than zero and less than or equal to 999" sqref="N422:P422 N434:P434">
      <formula1>AND(_xlfn.NUMBERVALUE(N422)&gt;0,_xlfn.NUMBERVALUE(N422)&lt;=999)</formula1>
    </dataValidation>
    <dataValidation type="custom" allowBlank="1" showInputMessage="1" showErrorMessage="1" errorTitle="Invalid input" error="Please enter valid input should be less than or equal to total number of members entitled to attend the meeting" sqref="K418:M418 J426:L430">
      <formula1>AND(_xlfn.NUMBERVALUE(J418)&lt;=_xlfn.NUMBERVALUE(G418))</formula1>
    </dataValidation>
    <dataValidation type="custom" allowBlank="1" showInputMessage="1" showErrorMessage="1" errorTitle="Invalid input" error="Please enter valid input should be non negative and less than or equal to 999" sqref="E390:L390">
      <formula1>AND(_xlfn.NUMBERVALUE(E390)&gt;=0,_xlfn.NUMBERVALUE(E390)&lt;=999)</formula1>
    </dataValidation>
    <dataValidation type="custom" allowBlank="1" showInputMessage="1" showErrorMessage="1" errorTitle="Invalid input" error="Please enter valid input should be less than number of board meetings held and should be greater than or eqal to number of meetings attended" sqref="G453:H457">
      <formula1>_xlfn.NUMBERVALUE(G453)&gt;=_xlfn.NUMBERVALUE(I453)</formula1>
    </dataValidation>
    <dataValidation type="custom" allowBlank="1" showInputMessage="1" showErrorMessage="1" errorTitle="Invalid input" error="Please enter valid input should be less than number of meetings which director was entitled" sqref="O453:P457">
      <formula1>AND(_xlfn.NUMBERVALUE(O453)&lt;=_xlfn.NUMBERVALUE(M453))</formula1>
    </dataValidation>
    <dataValidation type="custom" allowBlank="1" showInputMessage="1" showErrorMessage="1" errorTitle="Invalid input" error="Please enter valid input should be less than number of committee meetings held and should be greater than or eqal to number of meetings attended" sqref="M453:N457">
      <formula1>_xlfn.NUMBERVALUE(M453)&gt;=_xlfn.NUMBERVALUE(O453)</formula1>
    </dataValidation>
    <dataValidation type="custom" allowBlank="1" showInputMessage="1" showErrorMessage="1" errorTitle="Invalid input " error="Please enter valid input should be less than number of meetings which director was entitled" sqref="I453:J457">
      <formula1>AND(_xlfn.NUMBERVALUE(I453)&lt;=_xlfn.NUMBERVALUE(G453))</formula1>
    </dataValidation>
    <dataValidation type="list" allowBlank="1" showInputMessage="1" showErrorMessage="1" sqref="F486:G500">
      <formula1>$BV$2:$BV$4</formula1>
    </dataValidation>
    <dataValidation type="custom" allowBlank="1" showInputMessage="1" showErrorMessage="1" errorTitle="Invalid input" error="Please enter valid input should be less than or equal to total number of members entitled to attend the meeting" sqref="K438:M447">
      <formula1>AND(_xlfn.NUMBERVALUE(K438)&lt;=_xlfn.NUMBERVALUE(I438))</formula1>
    </dataValidation>
    <dataValidation type="textLength" allowBlank="1" showInputMessage="1" showErrorMessage="1" errorTitle="Invalid Input" error="Please enter a valid max length should be 12 characters " sqref="N64:P64">
      <formula1>0</formula1>
      <formula2>12</formula2>
    </dataValidation>
    <dataValidation type="list" allowBlank="1" showInputMessage="1" showErrorMessage="1" sqref="S453:U457">
      <formula1>$CC$2:$CC$4</formula1>
    </dataValidation>
    <dataValidation type="list" allowBlank="1" showInputMessage="1" showErrorMessage="1" sqref="F466:G480">
      <formula1>$CE$2:$CE$4</formula1>
    </dataValidation>
    <dataValidation type="list" allowBlank="1" showInputMessage="1" showErrorMessage="1" sqref="K340:M364">
      <formula1>MGT7_COUNTRYLIST</formula1>
    </dataValidation>
    <dataValidation type="list" allowBlank="1" showInputMessage="1" showErrorMessage="1" sqref="K86:M100">
      <formula1>INDIRECT($D86&amp;"_list")</formula1>
    </dataValidation>
    <dataValidation type="list" allowBlank="1" showInputMessage="1" showErrorMessage="1" sqref="D86:F100">
      <formula1>MGT7_BUSINESSMAINACTCODE</formula1>
    </dataValidation>
    <dataValidation type="textLength" operator="lessThanOrEqual" allowBlank="1" showInputMessage="1" showErrorMessage="1" errorTitle="Invalid input" error="Please enter valid input should be less than or equal to 20 characters" sqref="F26:M27 F297:H297 F321:H321">
      <formula1>20</formula1>
    </dataValidation>
    <dataValidation type="custom" allowBlank="1" showInputMessage="1" showErrorMessage="1" errorTitle="Invalid input" error="Please enter valid input should be greater than zero and less than or equal to 999 and greater than or equal to members attended" sqref="G426:I430">
      <formula1>AND(_xlfn.NUMBERVALUE(G426)&gt;0,_xlfn.NUMBERVALUE(G426)&lt;=999,_xlfn.NUMBERVALUE(G426)&gt;=_xlfn.NUMBERVALUE(J426))</formula1>
    </dataValidation>
    <dataValidation type="custom" allowBlank="1" showInputMessage="1" showErrorMessage="1" errorTitle="Invalid input" error="Please enter valid input should be greater than zero and less than or equal to 999 and greater than or equal to members attended" sqref="I438:J447">
      <formula1>AND(_xlfn.NUMBERVALUE(I438)&gt;0,_xlfn.NUMBERVALUE(I438)&lt;=999,_xlfn.NUMBERVALUE(I438)&gt;=_xlfn.NUMBERVALUE(K438))</formula1>
    </dataValidation>
    <dataValidation type="custom" operator="lessThanOrEqual" allowBlank="1" showInputMessage="1" showErrorMessage="1" errorTitle="Invalid input" error="Please enter a valid input should be non negative and less than or equal to 999" sqref="N83:P83 N245:P245 N337:P337">
      <formula1>AND(_xlfn.NUMBERVALUE(N83)&gt;=0,_xlfn.NUMBERVALUE(N83)&lt;=999,_xlfn.NUMBERVALUE(N83)=INT(_xlfn.NUMBERVALUE(N83)))</formula1>
    </dataValidation>
    <dataValidation type="custom" allowBlank="1" showInputMessage="1" showErrorMessage="1" errorTitle="Invalid input " error="Please enter valid input should be less than or equal to 99" sqref="N463:P463 N483:P483 N503:P503">
      <formula1>AND(_xlfn.NUMBERVALUE(N463)&gt;=0,_xlfn.NUMBERVALUE(N463)&lt;=99,_xlfn.NUMBERVALUE(N463)=INT(_xlfn.NUMBERVALUE(N463)))</formula1>
    </dataValidation>
    <dataValidation type="custom" allowBlank="1" showInputMessage="1" showErrorMessage="1" errorTitle="Invalid input" error="Please enter valid input should be greater than 0 and less than or equal to 15" sqref="N555:P555">
      <formula1>AND(_xlfn.NUMBERVALUE(N555)&gt;0,_xlfn.NUMBERVALUE(N555)&lt;=15,_xlfn.NUMBERVALUE(N555)=INT(_xlfn.NUMBERVALUE(N555)))</formula1>
    </dataValidation>
    <dataValidation type="custom" allowBlank="1" showInputMessage="1" showErrorMessage="1" errorTitle="Invalid input" error="Please enter valid amount less than 999999999999999.99" sqref="E122:P123 K124:P124 E136:P137 K138:P138 H143:J143 F150:I150 L150:T150 F152:I162 L152:T162 F164:I168 L164:T168 F171:I171 L171:T171 F173:I176 L173:T176 F178:I182 L178:T182 E191:P191 G206:L206 G210:O210 G218:L218 G222:O222 G230:L230 G234:O234 E248:F267 I248:K267 N248:P267 N272:P272 I283:J285 M283:N285 I287:J297 M287:N297 N300:P300 I307:J309 M307:N309 I311:J321 M311:N321 N324:P324 G331:H334 N340:P364 E370:J372 K397:M403 H466:P480 H486:P500 H506:P520 Q558:S572">
      <formula1>AND(ISNUMBER(VALUE(E122)),VALUE(E122)&gt;=0,LEN(E122)&lt;20,LEFT(E122,1)&lt;&gt;".",RIGHT(E122,1)&lt;&gt;".",IFERROR(FIND(".",E122),LEN(E122)-2)&gt;=LEN(E122)-2,IFERROR(FIND(".",SUBSTITUTE(SUBSTITUTE(E122,"+",""),"-","")),LEN(SUBSTITUTE(SUBSTITUTE(E122,"+",""),"-",""))+1)&lt;17)</formula1>
    </dataValidation>
    <dataValidation type="custom" operator="lessThanOrEqual" allowBlank="1" showInputMessage="1" showErrorMessage="1" errorTitle="Invalid input" error="Please enter a valid ISIN. It should equal to 12 characters." sqref="N185:P185">
      <formula1>AND(LEN(N185)=12,ISNUMBER(SUMPRODUCT(SEARCH(MID(N185,ROW(INDIRECT("1:12")),1),"0123456789ABCDEFGHIJKLMNOPQRSTUVWXYZabcdefghijklmnopqrstuvwxyz"))))</formula1>
    </dataValidation>
    <dataValidation type="textLength" operator="lessThanOrEqual" allowBlank="1" showInputMessage="1" showErrorMessage="1" errorTitle="Invalid input " error="Please enter valid input should be less than 350 characters_x000a_" sqref="E340:G364">
      <formula1>350</formula1>
    </dataValidation>
    <dataValidation type="textLength" operator="lessThanOrEqual" allowBlank="1" showInputMessage="1" showErrorMessage="1" errorTitle="Invalid Input" error="Please enter valid DIN/PAN" sqref="E397:G403 E408:G408">
      <formula1>10</formula1>
    </dataValidation>
    <dataValidation type="textLength" operator="lessThanOrEqual" allowBlank="1" showInputMessage="1" showErrorMessage="1" errorTitle="Invalid input" error="Please enter valid input should be less than 500 characters" sqref="B528:J528 N537:S551 N558:P572">
      <formula1>500</formula1>
    </dataValidation>
    <dataValidation type="textLength" operator="lessThanOrEqual" allowBlank="1" showInputMessage="1" showErrorMessage="1" errorTitle="Invalid input" error="Please enter valid CIN/FCRN" sqref="D107:F107">
      <formula1>21</formula1>
    </dataValidation>
    <dataValidation type="list" allowBlank="1" showInputMessage="1" showErrorMessage="1" sqref="M107:O107">
      <formula1>$CW$2:$CW$5</formula1>
    </dataValidation>
    <dataValidation type="textLength" operator="lessThanOrEqual" allowBlank="1" showInputMessage="1" showErrorMessage="1" errorTitle="Invalid input " error="Please enter valid input should be less than or equal to 1000 characters" sqref="B79:L79">
      <formula1>1000</formula1>
    </dataValidation>
    <dataValidation type="textLength" operator="lessThanOrEqual" allowBlank="1" showInputMessage="1" showErrorMessage="1" errorTitle="Invalid input" error="Please enter valid input should be less than or equal  to 16 characters" sqref="G107:I107">
      <formula1>16</formula1>
    </dataValidation>
    <dataValidation type="textLength" operator="lessThanOrEqual" allowBlank="1" showInputMessage="1" showErrorMessage="1" errorTitle="Invalid input" error="Please enter valid input should be less than or equal to 160 characters" sqref="J107:L107 I594:L594 M633:P633 M637:P637">
      <formula1>160</formula1>
    </dataValidation>
    <dataValidation type="textLength" operator="lessThanOrEqual" allowBlank="1" showInputMessage="1" showErrorMessage="1" errorTitle="Invalid input" error="Please enter a valid input should be less than 50 characters " sqref="B121:D121 B135:D135">
      <formula1>50</formula1>
    </dataValidation>
    <dataValidation type="textLength" operator="lessThanOrEqual" allowBlank="1" showInputMessage="1" showErrorMessage="1" errorTitle="Invalid input" error="Please enter a valid input should be less than 160 characters " sqref="B191:D191 B248:D267 B340:D364 B418:D418 D438:F447 D466:E480 D486:E500 D506:E520 B537:G551 K537:M551 B558:G572 K558:M572">
      <formula1>160</formula1>
    </dataValidation>
    <dataValidation type="textLength" operator="lessThanOrEqual" allowBlank="1" showInputMessage="1" showErrorMessage="1" errorTitle="Invalid input" error="Please enter valid input should be less than 50 characters" sqref="B206:F206 B210:F210 B218:F218 B222:F222 B230:F230 B234:F234">
      <formula1>50</formula1>
    </dataValidation>
    <dataValidation type="list" allowBlank="1" showInputMessage="1" showErrorMessage="1" sqref="H397:J403 H408:K408">
      <formula1>$CX$2:$CX$12</formula1>
    </dataValidation>
    <dataValidation type="list" allowBlank="1" showInputMessage="1" showErrorMessage="1" sqref="P408:S408">
      <formula1>$CY$2:$CY$4</formula1>
    </dataValidation>
    <dataValidation type="custom" allowBlank="1" showInputMessage="1" showErrorMessage="1" errorTitle="Invalid input" error="Please enter valid input should be less than or equal to 100.00" sqref="R86:T100 P107:R107 M380:P380 M382:P383 M385:P389 N418:P418">
      <formula1>AND(ISNUMBER(VALUE(M86)),VALUE(M86)&lt;=100,VALUE(M86)&gt;=0,IF(ISERROR(FIND(".",M86)),LEN(M86)&lt;=3,LEN(M86)-FIND(".",M86)&lt;=2),IF(ISERROR(FIND(".",M86)),LEN(M86)&lt;=3,LEN(LEFT(M86,FIND(".",M86)-1))&lt;=3))</formula1>
    </dataValidation>
    <dataValidation type="custom" operator="lessThanOrEqual" allowBlank="1" showInputMessage="1" showErrorMessage="1" errorTitle="Invalid input" error="Please enter valid input should be less than or equal to 999" sqref="E380:L380 E382:L383 E385:L389">
      <formula1>AND(ISNUMBER(VALUE(E380)),VALUE(E380)&lt;=999,VALUE(E380)&gt;=0,VALUE(E380)=INT(VALUE(E380)))</formula1>
    </dataValidation>
    <dataValidation type="custom" allowBlank="1" showInputMessage="1" showErrorMessage="1" errorTitle="Invalid input" error="Please enter valid amount less than 999999999999999.99" sqref="N274:P274">
      <formula1>AND(ISNUMBER(VALUE(N274)),LEN(N274)&lt;20,LEFT(N274,1)&lt;&gt;".",RIGHT(N274,1)&lt;&gt;".",IFERROR(FIND(".",N274),LEN(N274)-2)&gt;=LEN(N274)-2,IFERROR(FIND(".",SUBSTITUTE(SUBSTITUTE(N274,"+",""),"-","")),LEN(SUBSTITUTE(SUBSTITUTE(N274,"+",""),"-",""))+1)&lt;17)</formula1>
    </dataValidation>
    <dataValidation type="custom" allowBlank="1" showInputMessage="1" showErrorMessage="1" errorTitle="Invalid input" error="Please enter valid amount greater than 0 and less than 999999999999999.99" sqref="G248:H267 L248:M267">
      <formula1>AND(ISNUMBER(VALUE(G248)),VALUE(G248)&gt;0,LEN(G248)&lt;20,LEFT(G248,1)&lt;&gt;".",RIGHT(G248,1)&lt;&gt;".",IFERROR(FIND(".",G248),LEN(G248)-2)&gt;=LEN(G248)-2,IFERROR(FIND(".",SUBSTITUTE(SUBSTITUTE(G248,"+",""),"-","")),LEN(SUBSTITUTE(SUBSTITUTE(G248,"+",""),"-",""))+1)&lt;17)</formula1>
    </dataValidation>
    <dataValidation type="custom" allowBlank="1" showInputMessage="1" showErrorMessage="1" errorTitle="Invalid input" error="Please enter valid resolution number, It should be less than or equal to alphanumeric 160 characters" sqref="I653:M653">
      <formula1>AND(LEN(I653)&lt;=160,SUMPRODUCT(--ISNUMBER(SEARCH(MID(I653,ROW(INDIRECT("1:"&amp;LEN(I653))),1),"0123456789ABCDEFGHIJKLMNOPQRSTUVWXYZabcdefghijklmnopqrstuvwxyz")))&gt;0)</formula1>
    </dataValidation>
    <dataValidation type="custom" allowBlank="1" showInputMessage="1" showErrorMessage="1" error="Please enter a valid membership  number, It should be less than or equal to numeric 6 characters. " sqref="M676:P676">
      <formula1>AND(ISNUMBER(M676+0),LEN(M676)&lt;=6)</formula1>
    </dataValidation>
    <dataValidation type="custom" allowBlank="1" showInputMessage="1" showErrorMessage="1" errorTitle="Invalid input" error="Please enter valid certificate of practice number, It should be less than or equal to alphanumeric 6 characters" sqref="M641:P641 M678:P678">
      <formula1>AND(LEN(M641)&lt;=6,SUMPRODUCT(--ISNUMBER(SEARCH(MID(M641,ROW(INDIRECT("1:"&amp;LEN(M641))),1),"0123456789ABCDEFGHIJKLMNOPQRSTUVWXYZabcdefghijklmnopqrstuvwxyz")))&gt;0)</formula1>
    </dataValidation>
    <dataValidation type="custom" allowBlank="1" showInputMessage="1" showErrorMessage="1" errorTitle="Invalid input" error="Please enter valid input should be  greater than 0 and less than or equal to 15" sqref="N534:P534">
      <formula1>AND(_xlfn.NUMBERVALUE(N534)&gt;0,_xlfn.NUMBERVALUE(N534)&lt;=15,_xlfn.NUMBERVALUE(N534)=INT(_xlfn.NUMBERVALUE(N534)))</formula1>
    </dataValidation>
    <dataValidation type="custom" allowBlank="1" showInputMessage="1" showErrorMessage="1" errorTitle="Invalid input" error="Please enter valid value. It should be greater than 0 and max allowed 999999999999999.99" sqref="N197:P197 N576:P576">
      <formula1>AND(ISNUMBER(VALUE(N197)),LEN(N197)&lt;20,LEFT(N197,1)&lt;&gt;".",RIGHT(N197,1)&lt;&gt;".",IFERROR(FIND(".",N197),LEN(N197)-2)&gt;=LEN(N197)-2,IFERROR(FIND(".",SUBSTITUTE(SUBSTITUTE(N197,"+",""),"-","")),LEN(SUBSTITUTE(SUBSTITUTE(N197,"+",""),"-",""))+1)&lt;17,VALUE(N197)&gt;0)</formula1>
    </dataValidation>
    <dataValidation type="textLength" operator="lessThanOrEqual" allowBlank="1" showInputMessage="1" showErrorMessage="1" errorTitle="Invalid input " error="Please enter valid input should be less than or equal to 500 characters" sqref="B182:E182">
      <formula1>500</formula1>
    </dataValidation>
    <dataValidation type="textLength" allowBlank="1" showInputMessage="1" showErrorMessage="1" errorTitle="Invalid input" error="Please enter valid input shoul be less than or equal to 160 characters" sqref="F64:I64">
      <formula1>0</formula1>
      <formula2>160</formula2>
    </dataValidation>
    <dataValidation type="custom" allowBlank="1" showInputMessage="1" showErrorMessage="1" error="Please enter a valid DIN or PAN." sqref="M667:P667">
      <formula1>AND(LEN(M667)&lt;=10,ISNUMBER(SUMPRODUCT(SEARCH(MID(M667,ROW(INDIRECT("1:10")),1),"0123456789abcdefghijklmnopqrstuvwxyzABCDEFGHIJKLMNOPQRSTUVWXYZ"))))</formula1>
    </dataValidation>
    <dataValidation type="custom" allowBlank="1" showInputMessage="1" showErrorMessage="1" errorTitle="Invalid input" error="Please enter valid input should be greater than zero and greater than or equal to members attended" sqref="H418:J418">
      <formula1>AND(_xlfn.NUMBERVALUE(H418)&gt;0,_xlfn.NUMBERVALUE(H418)&gt;=_xlfn.NUMBERVALUE(K418))</formula1>
    </dataValidation>
    <dataValidation type="custom" allowBlank="1" showInputMessage="1" showErrorMessage="1" errorTitle="Invalid input" error="Please enter valid input should be less than or equal to 100.00000 and Only up to 5 digits are allowed after the decimal point." sqref="Q340:S364">
      <formula1>AND(ISNUMBER(VALUE(Q340)),VALUE(Q340)&lt;=100,VALUE(Q340)&gt;=0,IF(ISERROR(FIND(".",Q340)),LEN(Q340)&lt;=3,LEN(Q340)-FIND(".",Q340)&lt;=5),IF(ISERROR(FIND(".",Q340)),LEN(Q340)&lt;=3,LEN(LEFT(Q340,FIND(".",Q340)-1))&lt;=3))</formula1>
    </dataValidation>
    <dataValidation type="textLength" operator="lessThanOrEqual" allowBlank="1" showInputMessage="1" showErrorMessage="1" errorTitle="Invalid input " error="Please enter valid input should be less than or equal to 500 characters" sqref="B162:E162 B168:E168 B176:E176">
      <formula1>500</formula1>
    </dataValidation>
    <dataValidation type="custom" allowBlank="1" showInputMessage="1" showErrorMessage="1" errorTitle="Invalid Input" error="enter valid cin" sqref="Q12">
      <formula1>AND(LEN(B12)=21,ISNUMBER(SUMPRODUCT(SEARCH(MID(B12,ROW(INDIRECT("1:21")),1),"0123456789abcdefghijklmnopqrstuvwxyzABCDEFGHIJKLMNOPQRSTUVWXYZ"))))</formula1>
    </dataValidation>
    <dataValidation type="custom" allowBlank="1" showInputMessage="1" showErrorMessage="1" errorTitle="Invalid Input" error="enter valid cin" sqref="B64:E64">
      <formula1>AND(LEN(B12)=21,ISNUMBER(SUMPRODUCT(SEARCH(MID(B12,ROW(INDIRECT("1:21")),1),"0123456789abcdefghijklmnopqrstuvwxyzABCDEFGHIJKLMNOPQRSTUVWXYZ"))))</formula1>
    </dataValidation>
    <dataValidation type="custom" allowBlank="1" showInputMessage="1" showErrorMessage="1" errorTitle="Invalid Input" error="Please enter a valid max length should be 12 characters " sqref="Q64">
      <formula1>AND(ISNUMBER(Q64),LEN(Q64)=12)</formula1>
    </dataValidation>
    <dataValidation type="custom" allowBlank="1" showInputMessage="1" showErrorMessage="1" errorTitle="Invalid Input" error="Please enter valid amount max allowed 999999999999999.99" sqref="F151:G151">
      <formula1>AND(ISNUMBER(VALUE(F151)),LEN(F151)&lt;20,LEFT(F151,1)&lt;&gt;".",RIGHT(F151,1)&lt;&gt;".",IFERROR(FIND(".",F151),LEN(F151)-2)&gt;=LEN(F151)-2,IFERROR(FIND(".",SUBSTITUTE(SUBSTITUTE(F151,"+",""),"-","")),LEN(SUBSTITUTE(SUBSTITUTE(F151,"+",""),"-",""))+1)&lt;17)</formula1>
    </dataValidation>
    <dataValidation type="custom" allowBlank="1" showInputMessage="1" showErrorMessage="1" errorTitle="Invalid Input" error="Please enter valid amount max allowed 999999999999999.99" sqref="N203:P203">
      <formula1>AND(ISNUMBER(VALUE(F151)),LEN(F151)&lt;20,LEFT(F151,1)&lt;&gt;".",RIGHT(F151,1)&lt;&gt;".",IFERROR(FIND(".",F151),LEN(F151)-2)&gt;=LEN(F151)-2,IFERROR(FIND(".",SUBSTITUTE(SUBSTITUTE(F151,"+",""),"-","")),LEN(SUBSTITUTE(SUBSTITUTE(F151,"+",""),"-",""))+1)&lt;17)</formula1>
    </dataValidation>
    <dataValidation type="custom" allowBlank="1" showInputMessage="1" showErrorMessage="1" errorTitle="Invalid Input" error="Please enter valid amount max allowed 999999999999999.99" sqref="N215:P215">
      <formula1>AND(ISNUMBER(VALUE(F151)),LEN(F151)&lt;20,LEFT(F151,1)&lt;&gt;".",RIGHT(F151,1)&lt;&gt;".",IFERROR(FIND(".",F151),LEN(F151)-2)&gt;=LEN(F151)-2,IFERROR(FIND(".",SUBSTITUTE(SUBSTITUTE(F151,"+",""),"-","")),LEN(SUBSTITUTE(SUBSTITUTE(F151,"+",""),"-",""))+1)&lt;17)</formula1>
    </dataValidation>
    <dataValidation type="custom" allowBlank="1" showInputMessage="1" showErrorMessage="1" errorTitle="Invalid Input" error="Please enter valid amount max allowed 999999999999999.99" sqref="N227:P227">
      <formula1>AND(ISNUMBER(VALUE(F151)),LEN(F151)&lt;20,LEFT(F151,1)&lt;&gt;".",RIGHT(F151,1)&lt;&gt;".",IFERROR(FIND(".",F151),LEN(F151)-2)&gt;=LEN(F151)-2,IFERROR(FIND(".",SUBSTITUTE(SUBSTITUTE(F151,"+",""),"-","")),LEN(SUBSTITUTE(SUBSTITUTE(F151,"+",""),"-",""))+1)&lt;17)</formula1>
    </dataValidation>
    <dataValidation type="custom" allowBlank="1" showInputMessage="1" showErrorMessage="1" errorTitle="Invalid Input" error="Please enter valid amount max allowed 999999999999999.99" sqref="Q248:Q268">
      <formula1>AND(ISNUMBER(VALUE(F151)),LEN(F151)&lt;20,LEFT(F151,1)&lt;&gt;".",RIGHT(F151,1)&lt;&gt;".",IFERROR(FIND(".",F151),LEN(F151)-2)&gt;=LEN(F151)-2,IFERROR(FIND(".",SUBSTITUTE(SUBSTITUTE(F151,"+",""),"-","")),LEN(SUBSTITUTE(SUBSTITUTE(F151,"+",""),"-",""))+1)&lt;17)</formula1>
    </dataValidation>
    <dataValidation type="custom" allowBlank="1" showInputMessage="1" showErrorMessage="1" errorTitle="Invalid Input" error="Please enter valid amount max allowed 999999999999999.99" sqref="G335:H335">
      <formula1>AND(ISNUMBER(VALUE(F151)),LEN(F151)&lt;20,LEFT(F151,1)&lt;&gt;".",RIGHT(F151,1)&lt;&gt;".",IFERROR(FIND(".",F151),LEN(F151)-2)&gt;=LEN(F151)-2,IFERROR(FIND(".",SUBSTITUTE(SUBSTITUTE(F151,"+",""),"-","")),LEN(SUBSTITUTE(SUBSTITUTE(F151,"+",""),"-",""))+1)&lt;17)</formula1>
    </dataValidation>
    <dataValidation type="custom" allowBlank="1" showInputMessage="1" showErrorMessage="1" errorTitle="Invalid input" error="Please enter valid amount max allowed 999999999999999.99" sqref="E115:P116">
      <formula1>AND(ISNUMBER(VALUE(E115)),LEN(E115)&lt;20,LEFT(E115,1)&lt;&gt;".",RIGHT(E115,1)&lt;&gt;".",IFERROR(FIND(".",E115),LEN(E115)-2)&gt;=LEN(E115)-2,IFERROR(FIND(".",SUBSTITUTE(SUBSTITUTE(E115,"+",""),"-","")),LEN(SUBSTITUTE(SUBSTITUTE(E115,"+",""),"-",""))+1)&lt;17)</formula1>
    </dataValidation>
    <dataValidation type="custom" allowBlank="1" showInputMessage="1" showErrorMessage="1" errorTitle="Invalid input" error="Please enter valid amount max allowed 999999999999999.99" sqref="E129:P130">
      <formula1>AND(ISNUMBER(VALUE(E115)),LEN(E115)&lt;20,LEFT(E115,1)&lt;&gt;".",RIGHT(E115,1)&lt;&gt;".",IFERROR(FIND(".",E115),LEN(E115)-2)&gt;=LEN(E115)-2,IFERROR(FIND(".",SUBSTITUTE(SUBSTITUTE(E115,"+",""),"-","")),LEN(SUBSTITUTE(SUBSTITUTE(E115,"+",""),"-",""))+1)&lt;17)</formula1>
    </dataValidation>
    <dataValidation type="custom" allowBlank="1" showInputMessage="1" showErrorMessage="1" errorTitle="Invalid input" error="Please enter valid amount max allowed 999999999999999.99" sqref="M206">
      <formula1>AND(ISNUMBER(VALUE(E115)),LEN(E115)&lt;20,LEFT(E115,1)&lt;&gt;".",RIGHT(E115,1)&lt;&gt;".",IFERROR(FIND(".",E115),LEN(E115)-2)&gt;=LEN(E115)-2,IFERROR(FIND(".",SUBSTITUTE(SUBSTITUTE(E115,"+",""),"-","")),LEN(SUBSTITUTE(SUBSTITUTE(E115,"+",""),"-",""))+1)&lt;17)</formula1>
    </dataValidation>
    <dataValidation type="custom" allowBlank="1" showInputMessage="1" showErrorMessage="1" errorTitle="Invalid input" error="Please enter valid amount max allowed 999999999999999.99" sqref="P210:R210">
      <formula1>AND(ISNUMBER(VALUE(E115)),LEN(E115)&lt;20,LEFT(E115,1)&lt;&gt;".",RIGHT(E115,1)&lt;&gt;".",IFERROR(FIND(".",E115),LEN(E115)-2)&gt;=LEN(E115)-2,IFERROR(FIND(".",SUBSTITUTE(SUBSTITUTE(E115,"+",""),"-","")),LEN(SUBSTITUTE(SUBSTITUTE(E115,"+",""),"-",""))+1)&lt;17)</formula1>
    </dataValidation>
    <dataValidation type="custom" allowBlank="1" showInputMessage="1" showErrorMessage="1" errorTitle="Invalid input" error="Please enter valid amount max allowed 999999999999999.99" sqref="M218">
      <formula1>AND(ISNUMBER(VALUE(E115)),LEN(E115)&lt;20,LEFT(E115,1)&lt;&gt;".",RIGHT(E115,1)&lt;&gt;".",IFERROR(FIND(".",E115),LEN(E115)-2)&gt;=LEN(E115)-2,IFERROR(FIND(".",SUBSTITUTE(SUBSTITUTE(E115,"+",""),"-","")),LEN(SUBSTITUTE(SUBSTITUTE(E115,"+",""),"-",""))+1)&lt;17)</formula1>
    </dataValidation>
    <dataValidation type="custom" allowBlank="1" showInputMessage="1" showErrorMessage="1" errorTitle="Invalid input" error="Please enter valid amount max allowed 999999999999999.99" sqref="P222:R222">
      <formula1>AND(ISNUMBER(VALUE(E115)),LEN(E115)&lt;20,LEFT(E115,1)&lt;&gt;".",RIGHT(E115,1)&lt;&gt;".",IFERROR(FIND(".",E115),LEN(E115)-2)&gt;=LEN(E115)-2,IFERROR(FIND(".",SUBSTITUTE(SUBSTITUTE(E115,"+",""),"-","")),LEN(SUBSTITUTE(SUBSTITUTE(E115,"+",""),"-",""))+1)&lt;17)</formula1>
    </dataValidation>
    <dataValidation type="custom" allowBlank="1" showInputMessage="1" showErrorMessage="1" errorTitle="Invalid input" error="Please enter valid amount max allowed 999999999999999.99" sqref="M230">
      <formula1>AND(ISNUMBER(VALUE(E115)),LEN(E115)&lt;20,LEFT(E115,1)&lt;&gt;".",RIGHT(E115,1)&lt;&gt;".",IFERROR(FIND(".",E115),LEN(E115)-2)&gt;=LEN(E115)-2,IFERROR(FIND(".",SUBSTITUTE(SUBSTITUTE(E115,"+",""),"-","")),LEN(SUBSTITUTE(SUBSTITUTE(E115,"+",""),"-",""))+1)&lt;17)</formula1>
    </dataValidation>
    <dataValidation type="custom" allowBlank="1" showInputMessage="1" showErrorMessage="1" errorTitle="Invalid input" error="Please enter valid amount max allowed 999999999999999.99" sqref="P234:R234">
      <formula1>AND(ISNUMBER(VALUE(E115)),LEN(E115)&lt;20,LEFT(E115,1)&lt;&gt;".",RIGHT(E115,1)&lt;&gt;".",IFERROR(FIND(".",E115),LEN(E115)-2)&gt;=LEN(E115)-2,IFERROR(FIND(".",SUBSTITUTE(SUBSTITUTE(E115,"+",""),"-","")),LEN(SUBSTITUTE(SUBSTITUTE(E115,"+",""),"-",""))+1)&lt;17)</formula1>
    </dataValidation>
    <dataValidation type="list" allowBlank="1" showInputMessage="1" showErrorMessage="1" sqref="F506:G520">
      <formula1>$BW$2:$BW$6</formula1>
    </dataValidation>
    <dataValidation type="custom" operator="lessThanOrEqual" allowBlank="1" showInputMessage="1" showErrorMessage="1" errorTitle="Invalid input" error="Please enter a valid input should be less than or equal to 999" sqref="N118:P118">
      <formula1>_xlfn.NUMBERVALUE(N118)&lt;=999</formula1>
    </dataValidation>
    <dataValidation type="custom" operator="lessThanOrEqual" allowBlank="1" showInputMessage="1" showErrorMessage="1" errorTitle="Invalid input" error="Please enter a valid input should be less than or equal to 999" sqref="N132:P132">
      <formula1>_xlfn.NUMBERVALUE(N118)&lt;=999</formula1>
    </dataValidation>
    <dataValidation type="custom" operator="lessThanOrEqual" allowBlank="1" showInputMessage="1" showErrorMessage="1" errorTitle="Invalid input" error="Please enter a valid input should be less than or equal to 999" sqref="N187:P187">
      <formula1>_xlfn.NUMBERVALUE(N118)&lt;=999</formula1>
    </dataValidation>
    <dataValidation type="custom" operator="lessThanOrEqual" allowBlank="1" showInputMessage="1" showErrorMessage="1" errorTitle="Invalid input" error="Please enter a valid input should be less than or equal to 999" sqref="N392:P392">
      <formula1>_xlfn.NUMBERVALUE(N118)&lt;=999</formula1>
    </dataValidation>
    <dataValidation type="custom" allowBlank="1" showInputMessage="1" showErrorMessage="1" errorTitle="Invalid input" error="Please enter a valid input should be less than or equal to 15 digits " sqref="N33:P33">
      <formula1>_xlfn.NUMBERVALUE(N33)&lt;=999999999999999</formula1>
    </dataValidation>
    <dataValidation type="textLength" operator="lessThanOrEqual" allowBlank="1" showInputMessage="1" showErrorMessage="1" errorTitle="Invalid input" error="Please enter a valid input should be less than or equal to 250 characters" sqref="N35:P35">
      <formula1>250</formula1>
    </dataValidation>
    <dataValidation type="custom" allowBlank="1" showInputMessage="1" showErrorMessage="1" errorTitle="Invalid input" error="Please enter valid input should be greater than zero and less than or equal to 999" sqref="N422:P422">
      <formula1>AND(_xlfn.NUMBERVALUE(N422)&gt;0,_xlfn.NUMBERVALUE(N422)&lt;=999)</formula1>
    </dataValidation>
    <dataValidation type="custom" allowBlank="1" showInputMessage="1" showErrorMessage="1" errorTitle="Invalid input" error="Please enter valid input should be greater than zero and less than or equal to 999" sqref="N434:P434">
      <formula1>AND(_xlfn.NUMBERVALUE(N422)&gt;0,_xlfn.NUMBERVALUE(N422)&lt;=999)</formula1>
    </dataValidation>
    <dataValidation type="custom" allowBlank="1" showInputMessage="1" showErrorMessage="1" errorTitle="Invalid input" error="Please enter valid input should be less than or equal to total number of members entitled to attend the meeting" sqref="K418:M418">
      <formula1>AND(_xlfn.NUMBERVALUE(J418)&lt;=_xlfn.NUMBERVALUE(G418))</formula1>
    </dataValidation>
    <dataValidation type="custom" allowBlank="1" showInputMessage="1" showErrorMessage="1" errorTitle="Invalid input" error="Please enter valid input should be less than or equal to total number of members entitled to attend the meeting" sqref="J426:L430">
      <formula1>AND(_xlfn.NUMBERVALUE(J418)&lt;=_xlfn.NUMBERVALUE(G418))</formula1>
    </dataValidation>
    <dataValidation type="custom" allowBlank="1" showInputMessage="1" showErrorMessage="1" errorTitle="Invalid input" error="Please enter valid input should be non negative and less than or equal to 999" sqref="E390:L390">
      <formula1>AND(_xlfn.NUMBERVALUE(E390)&gt;=0,_xlfn.NUMBERVALUE(E390)&lt;=999)</formula1>
    </dataValidation>
    <dataValidation type="custom" allowBlank="1" showInputMessage="1" showErrorMessage="1" errorTitle="Invalid input" error="Please enter valid input should be less than number of board meetings held and should be greater than or eqal to number of meetings attended" sqref="G453:H457">
      <formula1>_xlfn.NUMBERVALUE(G453)&gt;=_xlfn.NUMBERVALUE(I453)</formula1>
    </dataValidation>
    <dataValidation type="custom" allowBlank="1" showInputMessage="1" showErrorMessage="1" errorTitle="Invalid input" error="Please enter valid input should be less than number of meetings which director was entitled" sqref="O453:P457">
      <formula1>AND(_xlfn.NUMBERVALUE(O453)&lt;=_xlfn.NUMBERVALUE(M453))</formula1>
    </dataValidation>
    <dataValidation type="custom" allowBlank="1" showInputMessage="1" showErrorMessage="1" errorTitle="Invalid input" error="Please enter valid input should be less than number of committee meetings held and should be greater than or eqal to number of meetings attended" sqref="M453:N457">
      <formula1>_xlfn.NUMBERVALUE(M453)&gt;=_xlfn.NUMBERVALUE(O453)</formula1>
    </dataValidation>
    <dataValidation type="custom" allowBlank="1" showInputMessage="1" showErrorMessage="1" errorTitle="Invalid input " error="Please enter valid input should be less than number of meetings which director was entitled" sqref="I453:J457">
      <formula1>AND(_xlfn.NUMBERVALUE(I453)&lt;=_xlfn.NUMBERVALUE(G453))</formula1>
    </dataValidation>
    <dataValidation type="list" allowBlank="1" showInputMessage="1" showErrorMessage="1" sqref="F486:G500">
      <formula1>$BV$2:$BV$4</formula1>
    </dataValidation>
    <dataValidation type="custom" allowBlank="1" showInputMessage="1" showErrorMessage="1" errorTitle="Invalid input" error="Please enter valid input should be less than or equal to total number of members entitled to attend the meeting" sqref="K438:M447">
      <formula1>AND(_xlfn.NUMBERVALUE(K438)&lt;=_xlfn.NUMBERVALUE(I438))</formula1>
    </dataValidation>
    <dataValidation type="textLength" allowBlank="1" showInputMessage="1" showErrorMessage="1" errorTitle="Invalid Input" error="Please enter a valid max length should be 12 characters " sqref="N64:P64">
      <formula1>0</formula1>
      <formula2>12</formula2>
    </dataValidation>
    <dataValidation type="list" allowBlank="1" showInputMessage="1" showErrorMessage="1" sqref="S453:U457">
      <formula1>$CC$2:$CC$4</formula1>
    </dataValidation>
    <dataValidation type="list" allowBlank="1" showInputMessage="1" showErrorMessage="1" sqref="F466:G480">
      <formula1>$CE$2:$CE$4</formula1>
    </dataValidation>
    <dataValidation type="list" allowBlank="1" showInputMessage="1" showErrorMessage="1" sqref="K340:M364">
      <formula1>MGT7_COUNTRYLIST</formula1>
    </dataValidation>
    <dataValidation type="list" allowBlank="1" showInputMessage="1" showErrorMessage="1" sqref="K86:M100">
      <formula1>INDIRECT($D86&amp;"_list")</formula1>
    </dataValidation>
    <dataValidation type="list" allowBlank="1" showInputMessage="1" showErrorMessage="1" sqref="D86:F100">
      <formula1>MGT7_BUSINESSMAINACTCODE</formula1>
    </dataValidation>
    <dataValidation type="textLength" operator="lessThanOrEqual" allowBlank="1" showInputMessage="1" showErrorMessage="1" errorTitle="Invalid input" error="Please enter valid input should be less than or equal to 20 characters" sqref="F26:M27">
      <formula1>20</formula1>
    </dataValidation>
    <dataValidation type="textLength" operator="lessThanOrEqual" allowBlank="1" showInputMessage="1" showErrorMessage="1" errorTitle="Invalid input" error="Please enter valid input should be less than or equal to 20 characters" sqref="F297:H297">
      <formula1>20</formula1>
    </dataValidation>
    <dataValidation type="textLength" operator="lessThanOrEqual" allowBlank="1" showInputMessage="1" showErrorMessage="1" errorTitle="Invalid input" error="Please enter valid input should be less than or equal to 20 characters" sqref="F321:H321">
      <formula1>20</formula1>
    </dataValidation>
    <dataValidation type="custom" allowBlank="1" showInputMessage="1" showErrorMessage="1" errorTitle="Invalid input" error="Please enter valid input should be greater than zero and less than or equal to 999 and greater than or equal to members attended" sqref="G426:I430">
      <formula1>AND(_xlfn.NUMBERVALUE(G426)&gt;0,_xlfn.NUMBERVALUE(G426)&lt;=999,_xlfn.NUMBERVALUE(G426)&gt;=_xlfn.NUMBERVALUE(J426))</formula1>
    </dataValidation>
    <dataValidation type="custom" allowBlank="1" showInputMessage="1" showErrorMessage="1" errorTitle="Invalid input" error="Please enter valid input should be greater than zero and less than or equal to 999 and greater than or equal to members attended" sqref="I438:J447">
      <formula1>AND(_xlfn.NUMBERVALUE(I438)&gt;0,_xlfn.NUMBERVALUE(I438)&lt;=999,_xlfn.NUMBERVALUE(I438)&gt;=_xlfn.NUMBERVALUE(K438))</formula1>
    </dataValidation>
    <dataValidation type="custom" operator="lessThanOrEqual" allowBlank="1" showInputMessage="1" showErrorMessage="1" errorTitle="Invalid input" error="Please enter a valid input should be non negative and less than or equal to 999" sqref="N83:P83">
      <formula1>AND(_xlfn.NUMBERVALUE(N83)&gt;=0,_xlfn.NUMBERVALUE(N83)&lt;=999,_xlfn.NUMBERVALUE(N83)=INT(_xlfn.NUMBERVALUE(N83)))</formula1>
    </dataValidation>
    <dataValidation type="custom" operator="lessThanOrEqual" allowBlank="1" showInputMessage="1" showErrorMessage="1" errorTitle="Invalid input" error="Please enter a valid input should be non negative and less than or equal to 999" sqref="N245:P245">
      <formula1>AND(_xlfn.NUMBERVALUE(N83)&gt;=0,_xlfn.NUMBERVALUE(N83)&lt;=999,_xlfn.NUMBERVALUE(N83)=INT(_xlfn.NUMBERVALUE(N83)))</formula1>
    </dataValidation>
    <dataValidation type="custom" operator="lessThanOrEqual" allowBlank="1" showInputMessage="1" showErrorMessage="1" errorTitle="Invalid input" error="Please enter a valid input should be non negative and less than or equal to 999" sqref="N337:P337">
      <formula1>AND(_xlfn.NUMBERVALUE(N83)&gt;=0,_xlfn.NUMBERVALUE(N83)&lt;=999,_xlfn.NUMBERVALUE(N83)=INT(_xlfn.NUMBERVALUE(N83)))</formula1>
    </dataValidation>
    <dataValidation type="custom" allowBlank="1" showInputMessage="1" showErrorMessage="1" errorTitle="Invalid input " error="Please enter valid input should be less than or equal to 99" sqref="N463:P463">
      <formula1>AND(_xlfn.NUMBERVALUE(N463)&gt;=0,_xlfn.NUMBERVALUE(N463)&lt;=99,_xlfn.NUMBERVALUE(N463)=INT(_xlfn.NUMBERVALUE(N463)))</formula1>
    </dataValidation>
    <dataValidation type="custom" allowBlank="1" showInputMessage="1" showErrorMessage="1" errorTitle="Invalid input " error="Please enter valid input should be less than or equal to 99" sqref="N483:P483">
      <formula1>AND(_xlfn.NUMBERVALUE(N463)&gt;=0,_xlfn.NUMBERVALUE(N463)&lt;=99,_xlfn.NUMBERVALUE(N463)=INT(_xlfn.NUMBERVALUE(N463)))</formula1>
    </dataValidation>
    <dataValidation type="custom" allowBlank="1" showInputMessage="1" showErrorMessage="1" errorTitle="Invalid input " error="Please enter valid input should be less than or equal to 99" sqref="N503:P503">
      <formula1>AND(_xlfn.NUMBERVALUE(N463)&gt;=0,_xlfn.NUMBERVALUE(N463)&lt;=99,_xlfn.NUMBERVALUE(N463)=INT(_xlfn.NUMBERVALUE(N463)))</formula1>
    </dataValidation>
    <dataValidation type="custom" allowBlank="1" showInputMessage="1" showErrorMessage="1" errorTitle="Invalid input" error="Please enter valid input should be greater than 0 and less than or equal to 15" sqref="N555:P555">
      <formula1>AND(_xlfn.NUMBERVALUE(N555)&gt;0,_xlfn.NUMBERVALUE(N555)&lt;=15,_xlfn.NUMBERVALUE(N555)=INT(_xlfn.NUMBERVALUE(N555)))</formula1>
    </dataValidation>
    <dataValidation type="custom" allowBlank="1" showInputMessage="1" showErrorMessage="1" errorTitle="Invalid input" error="Please enter valid amount less than 999999999999999.99" sqref="E122:P123">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K124:P124">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E136:P137">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K138:P138">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H143:J143">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F150:I150">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L150:T150">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F152:I162">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L152:T162">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F164:I168">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L164:T168">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F171:I171">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L171:T171">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F173:I176">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L173:T176">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F178:I182">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L178:T182">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E191:P191">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G206:L206">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G210:O210">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G218:L218">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G222:O222">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G230:L230">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G234:O234">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E248:F267">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I248:K267">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N248:P267">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N272:P272">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I283:J285">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M283:N285">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I287:J297">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M287:N297">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N300:P300">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I307:J309">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M307:N309">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I311:J321">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M311:N321">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N324:P324">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G331:H334">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N340:P364">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E370:J372">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K397:M403">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H466:P480">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H486:P500">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H506:P520">
      <formula1>AND(ISNUMBER(VALUE(E122)),VALUE(E122)&gt;=0,LEN(E122)&lt;20,LEFT(E122,1)&lt;&gt;".",RIGHT(E122,1)&lt;&gt;".",IFERROR(FIND(".",E122),LEN(E122)-2)&gt;=LEN(E122)-2,IFERROR(FIND(".",SUBSTITUTE(SUBSTITUTE(E122,"+",""),"-","")),LEN(SUBSTITUTE(SUBSTITUTE(E122,"+",""),"-",""))+1)&lt;17)</formula1>
    </dataValidation>
    <dataValidation type="custom" allowBlank="1" showInputMessage="1" showErrorMessage="1" errorTitle="Invalid input" error="Please enter valid amount less than 999999999999999.99" sqref="Q558:S572">
      <formula1>AND(ISNUMBER(VALUE(E122)),VALUE(E122)&gt;=0,LEN(E122)&lt;20,LEFT(E122,1)&lt;&gt;".",RIGHT(E122,1)&lt;&gt;".",IFERROR(FIND(".",E122),LEN(E122)-2)&gt;=LEN(E122)-2,IFERROR(FIND(".",SUBSTITUTE(SUBSTITUTE(E122,"+",""),"-","")),LEN(SUBSTITUTE(SUBSTITUTE(E122,"+",""),"-",""))+1)&lt;17)</formula1>
    </dataValidation>
    <dataValidation type="custom" operator="lessThanOrEqual" allowBlank="1" showInputMessage="1" showErrorMessage="1" errorTitle="Invalid input" error="Please enter a valid ISIN. It should equal to 12 characters." sqref="N185:P185">
      <formula1>AND(LEN(N185)=12,ISNUMBER(SUMPRODUCT(SEARCH(MID(N185,ROW(INDIRECT("1:12")),1),"0123456789ABCDEFGHIJKLMNOPQRSTUVWXYZabcdefghijklmnopqrstuvwxyz"))))</formula1>
    </dataValidation>
    <dataValidation type="textLength" operator="lessThanOrEqual" allowBlank="1" showInputMessage="1" showErrorMessage="1" errorTitle="Invalid input " error="Please enter valid input should be less than 350 characters_x000a_" sqref="E340:G364">
      <formula1>350</formula1>
    </dataValidation>
    <dataValidation type="textLength" operator="lessThanOrEqual" allowBlank="1" showInputMessage="1" showErrorMessage="1" errorTitle="Invalid Input" error="Please enter valid DIN/PAN" sqref="E397:G403">
      <formula1>10</formula1>
    </dataValidation>
    <dataValidation type="textLength" operator="lessThanOrEqual" allowBlank="1" showInputMessage="1" showErrorMessage="1" errorTitle="Invalid Input" error="Please enter valid DIN/PAN" sqref="E408:G408">
      <formula1>10</formula1>
    </dataValidation>
    <dataValidation type="textLength" operator="lessThanOrEqual" allowBlank="1" showInputMessage="1" showErrorMessage="1" errorTitle="Invalid input" error="Please enter valid input should be less than 500 characters" sqref="B528:J528">
      <formula1>500</formula1>
    </dataValidation>
    <dataValidation type="textLength" operator="lessThanOrEqual" allowBlank="1" showInputMessage="1" showErrorMessage="1" errorTitle="Invalid input" error="Please enter valid input should be less than 500 characters" sqref="N537:S551">
      <formula1>500</formula1>
    </dataValidation>
    <dataValidation type="textLength" operator="lessThanOrEqual" allowBlank="1" showInputMessage="1" showErrorMessage="1" errorTitle="Invalid input" error="Please enter valid input should be less than 500 characters" sqref="N558:P572">
      <formula1>500</formula1>
    </dataValidation>
    <dataValidation type="textLength" operator="lessThanOrEqual" allowBlank="1" showInputMessage="1" showErrorMessage="1" errorTitle="Invalid input" error="Please enter valid CIN/FCRN" sqref="D107:F107">
      <formula1>21</formula1>
    </dataValidation>
    <dataValidation type="list" allowBlank="1" showInputMessage="1" showErrorMessage="1" sqref="M107:O107">
      <formula1>$CW$2:$CW$5</formula1>
    </dataValidation>
    <dataValidation type="textLength" operator="lessThanOrEqual" allowBlank="1" showInputMessage="1" showErrorMessage="1" errorTitle="Invalid input " error="Please enter valid input should be less than or equal to 1000 characters" sqref="B79:L79">
      <formula1>1000</formula1>
    </dataValidation>
    <dataValidation type="textLength" operator="lessThanOrEqual" allowBlank="1" showInputMessage="1" showErrorMessage="1" errorTitle="Invalid input" error="Please enter valid input should be less than or equal  to 16 characters" sqref="G107:I107">
      <formula1>16</formula1>
    </dataValidation>
    <dataValidation type="textLength" operator="lessThanOrEqual" allowBlank="1" showInputMessage="1" showErrorMessage="1" errorTitle="Invalid input" error="Please enter valid input should be less than or equal to 160 characters" sqref="J107:L107">
      <formula1>160</formula1>
    </dataValidation>
    <dataValidation type="textLength" operator="lessThanOrEqual" allowBlank="1" showInputMessage="1" showErrorMessage="1" errorTitle="Invalid input" error="Please enter valid input should be less than or equal to 160 characters" sqref="I594:L594">
      <formula1>160</formula1>
    </dataValidation>
    <dataValidation type="textLength" operator="lessThanOrEqual" allowBlank="1" showInputMessage="1" showErrorMessage="1" errorTitle="Invalid input" error="Please enter valid input should be less than or equal to 160 characters" sqref="M633:P633">
      <formula1>160</formula1>
    </dataValidation>
    <dataValidation type="textLength" operator="lessThanOrEqual" allowBlank="1" showInputMessage="1" showErrorMessage="1" errorTitle="Invalid input" error="Please enter valid input should be less than or equal to 160 characters" sqref="M637:P637">
      <formula1>160</formula1>
    </dataValidation>
    <dataValidation type="textLength" operator="lessThanOrEqual" allowBlank="1" showInputMessage="1" showErrorMessage="1" errorTitle="Invalid input" error="Please enter a valid input should be less than 50 characters " sqref="B121:D121">
      <formula1>50</formula1>
    </dataValidation>
    <dataValidation type="textLength" operator="lessThanOrEqual" allowBlank="1" showInputMessage="1" showErrorMessage="1" errorTitle="Invalid input" error="Please enter a valid input should be less than 50 characters " sqref="B135:D135">
      <formula1>50</formula1>
    </dataValidation>
    <dataValidation type="textLength" operator="lessThanOrEqual" allowBlank="1" showInputMessage="1" showErrorMessage="1" errorTitle="Invalid input" error="Please enter a valid input should be less than 160 characters " sqref="B191:D191">
      <formula1>160</formula1>
    </dataValidation>
    <dataValidation type="textLength" operator="lessThanOrEqual" allowBlank="1" showInputMessage="1" showErrorMessage="1" errorTitle="Invalid input" error="Please enter a valid input should be less than 160 characters " sqref="B248:D267">
      <formula1>160</formula1>
    </dataValidation>
    <dataValidation type="textLength" operator="lessThanOrEqual" allowBlank="1" showInputMessage="1" showErrorMessage="1" errorTitle="Invalid input" error="Please enter a valid input should be less than 160 characters " sqref="B340:D364">
      <formula1>160</formula1>
    </dataValidation>
    <dataValidation type="textLength" operator="lessThanOrEqual" allowBlank="1" showInputMessage="1" showErrorMessage="1" errorTitle="Invalid input" error="Please enter a valid input should be less than 160 characters " sqref="B418:D418">
      <formula1>160</formula1>
    </dataValidation>
    <dataValidation type="textLength" operator="lessThanOrEqual" allowBlank="1" showInputMessage="1" showErrorMessage="1" errorTitle="Invalid input" error="Please enter a valid input should be less than 160 characters " sqref="D438:F447">
      <formula1>160</formula1>
    </dataValidation>
    <dataValidation type="textLength" operator="lessThanOrEqual" allowBlank="1" showInputMessage="1" showErrorMessage="1" errorTitle="Invalid input" error="Please enter a valid input should be less than 160 characters " sqref="D466:E480">
      <formula1>160</formula1>
    </dataValidation>
    <dataValidation type="textLength" operator="lessThanOrEqual" allowBlank="1" showInputMessage="1" showErrorMessage="1" errorTitle="Invalid input" error="Please enter a valid input should be less than 160 characters " sqref="D486:E500">
      <formula1>160</formula1>
    </dataValidation>
    <dataValidation type="textLength" operator="lessThanOrEqual" allowBlank="1" showInputMessage="1" showErrorMessage="1" errorTitle="Invalid input" error="Please enter a valid input should be less than 160 characters " sqref="D506:E520">
      <formula1>160</formula1>
    </dataValidation>
    <dataValidation type="textLength" operator="lessThanOrEqual" allowBlank="1" showInputMessage="1" showErrorMessage="1" errorTitle="Invalid input" error="Please enter a valid input should be less than 160 characters " sqref="B537:G551">
      <formula1>160</formula1>
    </dataValidation>
    <dataValidation type="textLength" operator="lessThanOrEqual" allowBlank="1" showInputMessage="1" showErrorMessage="1" errorTitle="Invalid input" error="Please enter a valid input should be less than 160 characters " sqref="K537:M551">
      <formula1>160</formula1>
    </dataValidation>
    <dataValidation type="textLength" operator="lessThanOrEqual" allowBlank="1" showInputMessage="1" showErrorMessage="1" errorTitle="Invalid input" error="Please enter a valid input should be less than 160 characters " sqref="B558:G572">
      <formula1>160</formula1>
    </dataValidation>
    <dataValidation type="textLength" operator="lessThanOrEqual" allowBlank="1" showInputMessage="1" showErrorMessage="1" errorTitle="Invalid input" error="Please enter a valid input should be less than 160 characters " sqref="K558:M572">
      <formula1>160</formula1>
    </dataValidation>
    <dataValidation type="textLength" operator="lessThanOrEqual" allowBlank="1" showInputMessage="1" showErrorMessage="1" errorTitle="Invalid input" error="Please enter valid input should be less than 50 characters" sqref="B206:F206">
      <formula1>50</formula1>
    </dataValidation>
    <dataValidation type="textLength" operator="lessThanOrEqual" allowBlank="1" showInputMessage="1" showErrorMessage="1" errorTitle="Invalid input" error="Please enter valid input should be less than 50 characters" sqref="B210:F210">
      <formula1>50</formula1>
    </dataValidation>
    <dataValidation type="textLength" operator="lessThanOrEqual" allowBlank="1" showInputMessage="1" showErrorMessage="1" errorTitle="Invalid input" error="Please enter valid input should be less than 50 characters" sqref="B218:F218">
      <formula1>50</formula1>
    </dataValidation>
    <dataValidation type="textLength" operator="lessThanOrEqual" allowBlank="1" showInputMessage="1" showErrorMessage="1" errorTitle="Invalid input" error="Please enter valid input should be less than 50 characters" sqref="B222:F222">
      <formula1>50</formula1>
    </dataValidation>
    <dataValidation type="textLength" operator="lessThanOrEqual" allowBlank="1" showInputMessage="1" showErrorMessage="1" errorTitle="Invalid input" error="Please enter valid input should be less than 50 characters" sqref="B230:F230">
      <formula1>50</formula1>
    </dataValidation>
    <dataValidation type="textLength" operator="lessThanOrEqual" allowBlank="1" showInputMessage="1" showErrorMessage="1" errorTitle="Invalid input" error="Please enter valid input should be less than 50 characters" sqref="B234:F234">
      <formula1>50</formula1>
    </dataValidation>
    <dataValidation type="list" allowBlank="1" showInputMessage="1" showErrorMessage="1" sqref="H397:J403">
      <formula1>$CX$2:$CX$12</formula1>
    </dataValidation>
    <dataValidation type="list" allowBlank="1" showInputMessage="1" showErrorMessage="1" sqref="H408:K408">
      <formula1>$CX$2:$CX$12</formula1>
    </dataValidation>
    <dataValidation type="list" allowBlank="1" showInputMessage="1" showErrorMessage="1" sqref="P408:S408">
      <formula1>$CY$2:$CY$4</formula1>
    </dataValidation>
    <dataValidation type="custom" allowBlank="1" showInputMessage="1" showErrorMessage="1" errorTitle="Invalid input" error="Please enter valid input should be less than or equal to 100.00" sqref="R86:T10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P107:R107">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0:P380">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2:P383">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M385:P389">
      <formula1>AND(ISNUMBER(VALUE(M86)),VALUE(M86)&lt;=100,VALUE(M86)&gt;=0,IF(ISERROR(FIND(".",M86)),LEN(M86)&lt;=3,LEN(M86)-FIND(".",M86)&lt;=2),IF(ISERROR(FIND(".",M86)),LEN(M86)&lt;=3,LEN(LEFT(M86,FIND(".",M86)-1))&lt;=3))</formula1>
    </dataValidation>
    <dataValidation type="custom" allowBlank="1" showInputMessage="1" showErrorMessage="1" errorTitle="Invalid input" error="Please enter valid input should be less than or equal to 100.00" sqref="N418:P418">
      <formula1>AND(ISNUMBER(VALUE(M86)),VALUE(M86)&lt;=100,VALUE(M86)&gt;=0,IF(ISERROR(FIND(".",M86)),LEN(M86)&lt;=3,LEN(M86)-FIND(".",M86)&lt;=2),IF(ISERROR(FIND(".",M86)),LEN(M86)&lt;=3,LEN(LEFT(M86,FIND(".",M86)-1))&lt;=3))</formula1>
    </dataValidation>
    <dataValidation type="custom" operator="lessThanOrEqual" allowBlank="1" showInputMessage="1" showErrorMessage="1" errorTitle="Invalid input" error="Please enter valid input should be less than or equal to 999" sqref="E380:L380">
      <formula1>AND(ISNUMBER(VALUE(E380)),VALUE(E380)&lt;=999,VALUE(E380)&gt;=0,VALUE(E380)=INT(VALUE(E380)))</formula1>
    </dataValidation>
    <dataValidation type="custom" operator="lessThanOrEqual" allowBlank="1" showInputMessage="1" showErrorMessage="1" errorTitle="Invalid input" error="Please enter valid input should be less than or equal to 999" sqref="E382:L383">
      <formula1>AND(ISNUMBER(VALUE(E380)),VALUE(E380)&lt;=999,VALUE(E380)&gt;=0,VALUE(E380)=INT(VALUE(E380)))</formula1>
    </dataValidation>
    <dataValidation type="custom" operator="lessThanOrEqual" allowBlank="1" showInputMessage="1" showErrorMessage="1" errorTitle="Invalid input" error="Please enter valid input should be less than or equal to 999" sqref="E385:L389">
      <formula1>AND(ISNUMBER(VALUE(E380)),VALUE(E380)&lt;=999,VALUE(E380)&gt;=0,VALUE(E380)=INT(VALUE(E380)))</formula1>
    </dataValidation>
    <dataValidation type="custom" allowBlank="1" showInputMessage="1" showErrorMessage="1" errorTitle="Invalid input" error="Please enter valid amount less than 999999999999999.99" sqref="N274:P274">
      <formula1>AND(ISNUMBER(VALUE(N274)),LEN(N274)&lt;20,LEFT(N274,1)&lt;&gt;".",RIGHT(N274,1)&lt;&gt;".",IFERROR(FIND(".",N274),LEN(N274)-2)&gt;=LEN(N274)-2,IFERROR(FIND(".",SUBSTITUTE(SUBSTITUTE(N274,"+",""),"-","")),LEN(SUBSTITUTE(SUBSTITUTE(N274,"+",""),"-",""))+1)&lt;17)</formula1>
    </dataValidation>
    <dataValidation type="custom" allowBlank="1" showInputMessage="1" showErrorMessage="1" errorTitle="Invalid input" error="Please enter valid amount greater than 0 and less than 999999999999999.99" sqref="G248:H267">
      <formula1>AND(ISNUMBER(VALUE(G248)),VALUE(G248)&gt;0,LEN(G248)&lt;20,LEFT(G248,1)&lt;&gt;".",RIGHT(G248,1)&lt;&gt;".",IFERROR(FIND(".",G248),LEN(G248)-2)&gt;=LEN(G248)-2,IFERROR(FIND(".",SUBSTITUTE(SUBSTITUTE(G248,"+",""),"-","")),LEN(SUBSTITUTE(SUBSTITUTE(G248,"+",""),"-",""))+1)&lt;17)</formula1>
    </dataValidation>
    <dataValidation type="custom" allowBlank="1" showInputMessage="1" showErrorMessage="1" errorTitle="Invalid input" error="Please enter valid amount greater than 0 and less than 999999999999999.99" sqref="L248:M267">
      <formula1>AND(ISNUMBER(VALUE(G248)),VALUE(G248)&gt;0,LEN(G248)&lt;20,LEFT(G248,1)&lt;&gt;".",RIGHT(G248,1)&lt;&gt;".",IFERROR(FIND(".",G248),LEN(G248)-2)&gt;=LEN(G248)-2,IFERROR(FIND(".",SUBSTITUTE(SUBSTITUTE(G248,"+",""),"-","")),LEN(SUBSTITUTE(SUBSTITUTE(G248,"+",""),"-",""))+1)&lt;17)</formula1>
    </dataValidation>
    <dataValidation type="custom" allowBlank="1" showInputMessage="1" showErrorMessage="1" errorTitle="Invalid input" error="Please enter valid resolution number, It should be less than or equal to alphanumeric 160 characters" sqref="I653:M653">
      <formula1>AND(LEN(I653)&lt;=160,SUMPRODUCT(--ISNUMBER(SEARCH(MID(I653,ROW(INDIRECT("1:"&amp;LEN(I653))),1),"0123456789ABCDEFGHIJKLMNOPQRSTUVWXYZabcdefghijklmnopqrstuvwxyz")))&gt;0)</formula1>
    </dataValidation>
    <dataValidation type="custom" allowBlank="1" showInputMessage="1" showErrorMessage="1" error="Please enter a valid membership  number, It should be less than or equal to numeric 6 characters. " sqref="M676:P676">
      <formula1>AND(ISNUMBER(M676+0),LEN(M676)&lt;=6)</formula1>
    </dataValidation>
    <dataValidation type="custom" allowBlank="1" showInputMessage="1" showErrorMessage="1" errorTitle="Invalid input" error="Please enter valid certificate of practice number, It should be less than or equal to alphanumeric 6 characters" sqref="M641:P641">
      <formula1>AND(LEN(M641)&lt;=6,SUMPRODUCT(--ISNUMBER(SEARCH(MID(M641,ROW(INDIRECT("1:"&amp;LEN(M641))),1),"0123456789ABCDEFGHIJKLMNOPQRSTUVWXYZabcdefghijklmnopqrstuvwxyz")))&gt;0)</formula1>
    </dataValidation>
    <dataValidation type="custom" allowBlank="1" showInputMessage="1" showErrorMessage="1" errorTitle="Invalid input" error="Please enter valid certificate of practice number, It should be less than or equal to alphanumeric 6 characters" sqref="M678:P678">
      <formula1>AND(LEN(M641)&lt;=6,SUMPRODUCT(--ISNUMBER(SEARCH(MID(M641,ROW(INDIRECT("1:"&amp;LEN(M641))),1),"0123456789ABCDEFGHIJKLMNOPQRSTUVWXYZabcdefghijklmnopqrstuvwxyz")))&gt;0)</formula1>
    </dataValidation>
    <dataValidation type="custom" allowBlank="1" showInputMessage="1" showErrorMessage="1" errorTitle="Invalid input" error="Please enter valid input should be  greater than 0 and less than or equal to 15" sqref="N534:P534">
      <formula1>AND(_xlfn.NUMBERVALUE(N534)&gt;0,_xlfn.NUMBERVALUE(N534)&lt;=15,_xlfn.NUMBERVALUE(N534)=INT(_xlfn.NUMBERVALUE(N534)))</formula1>
    </dataValidation>
    <dataValidation type="custom" allowBlank="1" showInputMessage="1" showErrorMessage="1" errorTitle="Invalid input" error="Please enter valid value. It should be greater than 0 and max allowed 999999999999999.99" sqref="N197:P197">
      <formula1>AND(ISNUMBER(VALUE(N197)),LEN(N197)&lt;20,LEFT(N197,1)&lt;&gt;".",RIGHT(N197,1)&lt;&gt;".",IFERROR(FIND(".",N197),LEN(N197)-2)&gt;=LEN(N197)-2,IFERROR(FIND(".",SUBSTITUTE(SUBSTITUTE(N197,"+",""),"-","")),LEN(SUBSTITUTE(SUBSTITUTE(N197,"+",""),"-",""))+1)&lt;17,VALUE(N197)&gt;0)</formula1>
    </dataValidation>
    <dataValidation type="custom" allowBlank="1" showInputMessage="1" showErrorMessage="1" errorTitle="Invalid input" error="Please enter valid value. It should be greater than 0 and max allowed 999999999999999.99" sqref="N576:P576">
      <formula1>AND(ISNUMBER(VALUE(N197)),LEN(N197)&lt;20,LEFT(N197,1)&lt;&gt;".",RIGHT(N197,1)&lt;&gt;".",IFERROR(FIND(".",N197),LEN(N197)-2)&gt;=LEN(N197)-2,IFERROR(FIND(".",SUBSTITUTE(SUBSTITUTE(N197,"+",""),"-","")),LEN(SUBSTITUTE(SUBSTITUTE(N197,"+",""),"-",""))+1)&lt;17,VALUE(N197)&gt;0)</formula1>
    </dataValidation>
    <dataValidation type="textLength" operator="lessThanOrEqual" allowBlank="1" showInputMessage="1" showErrorMessage="1" errorTitle="Invalid input " error="Please enter valid input should be less than or equal to 500 characters" sqref="B182:E182">
      <formula1>500</formula1>
    </dataValidation>
    <dataValidation type="textLength" allowBlank="1" showInputMessage="1" showErrorMessage="1" errorTitle="Invalid input" error="Please enter valid input shoul be less than or equal to 160 characters" sqref="F64:I64">
      <formula1>0</formula1>
      <formula2>160</formula2>
    </dataValidation>
    <dataValidation type="custom" allowBlank="1" showInputMessage="1" showErrorMessage="1" error="Please enter a valid DIN or PAN." sqref="M667:P667">
      <formula1>AND(LEN(M667)&lt;=10,ISNUMBER(SUMPRODUCT(SEARCH(MID(M667,ROW(INDIRECT("1:10")),1),"0123456789abcdefghijklmnopqrstuvwxyzABCDEFGHIJKLMNOPQRSTUVWXYZ"))))</formula1>
    </dataValidation>
    <dataValidation type="custom" allowBlank="1" showInputMessage="1" showErrorMessage="1" errorTitle="Invalid input" error="Please enter valid input should be greater than zero and greater than or equal to members attended" sqref="H418:J418">
      <formula1>AND(_xlfn.NUMBERVALUE(H418)&gt;0,_xlfn.NUMBERVALUE(H418)&gt;=_xlfn.NUMBERVALUE(K418))</formula1>
    </dataValidation>
    <dataValidation type="custom" allowBlank="1" showInputMessage="1" showErrorMessage="1" errorTitle="Invalid input" error="Please enter valid input should be less than or equal to 100.00000 and Only up to 5 digits are allowed after the decimal point." sqref="Q340:S364">
      <formula1>AND(ISNUMBER(VALUE(Q340)),VALUE(Q340)&lt;=100,VALUE(Q340)&gt;=0,IF(ISERROR(FIND(".",Q340)),LEN(Q340)&lt;=3,LEN(Q340)-FIND(".",Q340)&lt;=5),IF(ISERROR(FIND(".",Q340)),LEN(Q340)&lt;=3,LEN(LEFT(Q340,FIND(".",Q340)-1))&lt;=3))</formula1>
    </dataValidation>
    <dataValidation type="textLength" operator="lessThanOrEqual" allowBlank="1" showInputMessage="1" showErrorMessage="1" errorTitle="Invalid input " error="Please enter valid input should be less than or equal to 500 characters" sqref="B162:E162">
      <formula1>500</formula1>
    </dataValidation>
    <dataValidation type="textLength" operator="lessThanOrEqual" allowBlank="1" showInputMessage="1" showErrorMessage="1" errorTitle="Invalid input " error="Please enter valid input should be less than or equal to 500 characters" sqref="B168:E168">
      <formula1>500</formula1>
    </dataValidation>
    <dataValidation type="textLength" operator="lessThanOrEqual" allowBlank="1" showInputMessage="1" showErrorMessage="1" errorTitle="Invalid input " error="Please enter valid input should be less than or equal to 500 characters" sqref="B176:E176">
      <formula1>500</formula1>
    </dataValidation>
  </dataValidations>
  <pageMargins left="0.7" right="0.7" top="0.75" bottom="0.75" header="0.3" footer="0.3"/>
  <pageSetup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Drop Down 1">
              <controlPr defaultSize="0" autoLine="0" autoPict="0">
                <anchor moveWithCells="1">
                  <from>
                    <xdr:col>13</xdr:col>
                    <xdr:colOff>9525</xdr:colOff>
                    <xdr:row>17</xdr:row>
                    <xdr:rowOff>0</xdr:rowOff>
                  </from>
                  <to>
                    <xdr:col>16</xdr:col>
                    <xdr:colOff>9525</xdr:colOff>
                    <xdr:row>18</xdr:row>
                    <xdr:rowOff>0</xdr:rowOff>
                  </to>
                </anchor>
              </controlPr>
            </control>
          </mc:Choice>
        </mc:AlternateContent>
        <mc:AlternateContent xmlns:mc="http://schemas.openxmlformats.org/markup-compatibility/2006">
          <mc:Choice Requires="x14">
            <control shapeId="3074" r:id="rId5" name="Drop Down 2">
              <controlPr defaultSize="0" autoLine="0" autoPict="0">
                <anchor moveWithCells="1">
                  <from>
                    <xdr:col>13</xdr:col>
                    <xdr:colOff>9525</xdr:colOff>
                    <xdr:row>48</xdr:row>
                    <xdr:rowOff>0</xdr:rowOff>
                  </from>
                  <to>
                    <xdr:col>16</xdr:col>
                    <xdr:colOff>0</xdr:colOff>
                    <xdr:row>49</xdr:row>
                    <xdr:rowOff>9525</xdr:rowOff>
                  </to>
                </anchor>
              </controlPr>
            </control>
          </mc:Choice>
        </mc:AlternateContent>
        <mc:AlternateContent xmlns:mc="http://schemas.openxmlformats.org/markup-compatibility/2006">
          <mc:Choice Requires="x14">
            <control shapeId="3075" r:id="rId6" name="Drop Down 3">
              <controlPr defaultSize="0" autoLine="0" autoPict="0">
                <anchor moveWithCells="1">
                  <from>
                    <xdr:col>13</xdr:col>
                    <xdr:colOff>9525</xdr:colOff>
                    <xdr:row>50</xdr:row>
                    <xdr:rowOff>9525</xdr:rowOff>
                  </from>
                  <to>
                    <xdr:col>16</xdr:col>
                    <xdr:colOff>0</xdr:colOff>
                    <xdr:row>51</xdr:row>
                    <xdr:rowOff>0</xdr:rowOff>
                  </to>
                </anchor>
              </controlPr>
            </control>
          </mc:Choice>
        </mc:AlternateContent>
        <mc:AlternateContent xmlns:mc="http://schemas.openxmlformats.org/markup-compatibility/2006">
          <mc:Choice Requires="x14">
            <control shapeId="3076" r:id="rId7" name="Drop Down 4">
              <controlPr defaultSize="0" autoLine="0" autoPict="0">
                <anchor moveWithCells="1">
                  <from>
                    <xdr:col>13</xdr:col>
                    <xdr:colOff>9525</xdr:colOff>
                    <xdr:row>65</xdr:row>
                    <xdr:rowOff>9525</xdr:rowOff>
                  </from>
                  <to>
                    <xdr:col>16</xdr:col>
                    <xdr:colOff>9525</xdr:colOff>
                    <xdr:row>66</xdr:row>
                    <xdr:rowOff>9525</xdr:rowOff>
                  </to>
                </anchor>
              </controlPr>
            </control>
          </mc:Choice>
        </mc:AlternateContent>
        <mc:AlternateContent xmlns:mc="http://schemas.openxmlformats.org/markup-compatibility/2006">
          <mc:Choice Requires="x14">
            <control shapeId="3077" r:id="rId8" name="Drop Down 5">
              <controlPr defaultSize="0" autoLine="0" autoPict="0">
                <anchor moveWithCells="1">
                  <from>
                    <xdr:col>13</xdr:col>
                    <xdr:colOff>9525</xdr:colOff>
                    <xdr:row>71</xdr:row>
                    <xdr:rowOff>9525</xdr:rowOff>
                  </from>
                  <to>
                    <xdr:col>15</xdr:col>
                    <xdr:colOff>619125</xdr:colOff>
                    <xdr:row>72</xdr:row>
                    <xdr:rowOff>0</xdr:rowOff>
                  </to>
                </anchor>
              </controlPr>
            </control>
          </mc:Choice>
        </mc:AlternateContent>
        <mc:AlternateContent xmlns:mc="http://schemas.openxmlformats.org/markup-compatibility/2006">
          <mc:Choice Requires="x14">
            <control shapeId="3078" r:id="rId9" name="Drop Down 8">
              <controlPr defaultSize="0" autoLine="0" autoPict="0">
                <anchor moveWithCells="1">
                  <from>
                    <xdr:col>13</xdr:col>
                    <xdr:colOff>28575</xdr:colOff>
                    <xdr:row>193</xdr:row>
                    <xdr:rowOff>180975</xdr:rowOff>
                  </from>
                  <to>
                    <xdr:col>16</xdr:col>
                    <xdr:colOff>9525</xdr:colOff>
                    <xdr:row>195</xdr:row>
                    <xdr:rowOff>0</xdr:rowOff>
                  </to>
                </anchor>
              </controlPr>
            </control>
          </mc:Choice>
        </mc:AlternateContent>
        <mc:AlternateContent xmlns:mc="http://schemas.openxmlformats.org/markup-compatibility/2006">
          <mc:Choice Requires="x14">
            <control shapeId="3079" r:id="rId10" name="Drop Down 9">
              <controlPr defaultSize="0" autoLine="0" autoPict="0">
                <anchor moveWithCells="1">
                  <from>
                    <xdr:col>13</xdr:col>
                    <xdr:colOff>0</xdr:colOff>
                    <xdr:row>460</xdr:row>
                    <xdr:rowOff>9525</xdr:rowOff>
                  </from>
                  <to>
                    <xdr:col>15</xdr:col>
                    <xdr:colOff>609600</xdr:colOff>
                    <xdr:row>461</xdr:row>
                    <xdr:rowOff>0</xdr:rowOff>
                  </to>
                </anchor>
              </controlPr>
            </control>
          </mc:Choice>
        </mc:AlternateContent>
        <mc:AlternateContent xmlns:mc="http://schemas.openxmlformats.org/markup-compatibility/2006">
          <mc:Choice Requires="x14">
            <control shapeId="3080" r:id="rId11" name="Drop Down 10">
              <controlPr defaultSize="0" autoLine="0" autoPict="0">
                <anchor moveWithCells="1">
                  <from>
                    <xdr:col>13</xdr:col>
                    <xdr:colOff>9525</xdr:colOff>
                    <xdr:row>523</xdr:row>
                    <xdr:rowOff>180975</xdr:rowOff>
                  </from>
                  <to>
                    <xdr:col>16</xdr:col>
                    <xdr:colOff>9525</xdr:colOff>
                    <xdr:row>525</xdr:row>
                    <xdr:rowOff>0</xdr:rowOff>
                  </to>
                </anchor>
              </controlPr>
            </control>
          </mc:Choice>
        </mc:AlternateContent>
        <mc:AlternateContent xmlns:mc="http://schemas.openxmlformats.org/markup-compatibility/2006">
          <mc:Choice Requires="x14">
            <control shapeId="3081" r:id="rId12" name="Drop Down 11">
              <controlPr defaultSize="0" autoLine="0" autoPict="0">
                <anchor moveWithCells="1">
                  <from>
                    <xdr:col>13</xdr:col>
                    <xdr:colOff>9525</xdr:colOff>
                    <xdr:row>531</xdr:row>
                    <xdr:rowOff>9525</xdr:rowOff>
                  </from>
                  <to>
                    <xdr:col>16</xdr:col>
                    <xdr:colOff>0</xdr:colOff>
                    <xdr:row>531</xdr:row>
                    <xdr:rowOff>180975</xdr:rowOff>
                  </to>
                </anchor>
              </controlPr>
            </control>
          </mc:Choice>
        </mc:AlternateContent>
        <mc:AlternateContent xmlns:mc="http://schemas.openxmlformats.org/markup-compatibility/2006">
          <mc:Choice Requires="x14">
            <control shapeId="3082" r:id="rId13" name="Drop Down 13">
              <controlPr defaultSize="0" autoLine="0" autoPict="0">
                <anchor moveWithCells="1">
                  <from>
                    <xdr:col>13</xdr:col>
                    <xdr:colOff>9525</xdr:colOff>
                    <xdr:row>552</xdr:row>
                    <xdr:rowOff>0</xdr:rowOff>
                  </from>
                  <to>
                    <xdr:col>16</xdr:col>
                    <xdr:colOff>9525</xdr:colOff>
                    <xdr:row>553</xdr:row>
                    <xdr:rowOff>0</xdr:rowOff>
                  </to>
                </anchor>
              </controlPr>
            </control>
          </mc:Choice>
        </mc:AlternateContent>
        <mc:AlternateContent xmlns:mc="http://schemas.openxmlformats.org/markup-compatibility/2006">
          <mc:Choice Requires="x14">
            <control shapeId="3083" r:id="rId14" name="Drop Down 16">
              <controlPr defaultSize="0" autoLine="0" autoPict="0">
                <anchor moveWithCells="1">
                  <from>
                    <xdr:col>12</xdr:col>
                    <xdr:colOff>9525</xdr:colOff>
                    <xdr:row>663</xdr:row>
                    <xdr:rowOff>9525</xdr:rowOff>
                  </from>
                  <to>
                    <xdr:col>16</xdr:col>
                    <xdr:colOff>0</xdr:colOff>
                    <xdr:row>664</xdr:row>
                    <xdr:rowOff>0</xdr:rowOff>
                  </to>
                </anchor>
              </controlPr>
            </control>
          </mc:Choice>
        </mc:AlternateContent>
        <mc:AlternateContent xmlns:mc="http://schemas.openxmlformats.org/markup-compatibility/2006">
          <mc:Choice Requires="x14">
            <control shapeId="3084" r:id="rId15" name="Drop Down 17">
              <controlPr defaultSize="0" autoLine="0" autoPict="0">
                <anchor moveWithCells="1">
                  <from>
                    <xdr:col>12</xdr:col>
                    <xdr:colOff>9525</xdr:colOff>
                    <xdr:row>671</xdr:row>
                    <xdr:rowOff>9525</xdr:rowOff>
                  </from>
                  <to>
                    <xdr:col>16</xdr:col>
                    <xdr:colOff>0</xdr:colOff>
                    <xdr:row>672</xdr:row>
                    <xdr:rowOff>0</xdr:rowOff>
                  </to>
                </anchor>
              </controlPr>
            </control>
          </mc:Choice>
        </mc:AlternateContent>
        <mc:AlternateContent xmlns:mc="http://schemas.openxmlformats.org/markup-compatibility/2006">
          <mc:Choice Requires="x14">
            <control shapeId="3085" r:id="rId16" name="Drop Down 18">
              <controlPr defaultSize="0" autoLine="0" autoPict="0">
                <anchor moveWithCells="1">
                  <from>
                    <xdr:col>12</xdr:col>
                    <xdr:colOff>9525</xdr:colOff>
                    <xdr:row>673</xdr:row>
                    <xdr:rowOff>9525</xdr:rowOff>
                  </from>
                  <to>
                    <xdr:col>16</xdr:col>
                    <xdr:colOff>0</xdr:colOff>
                    <xdr:row>674</xdr:row>
                    <xdr:rowOff>0</xdr:rowOff>
                  </to>
                </anchor>
              </controlPr>
            </control>
          </mc:Choice>
        </mc:AlternateContent>
        <mc:AlternateContent xmlns:mc="http://schemas.openxmlformats.org/markup-compatibility/2006">
          <mc:Choice Requires="x14">
            <control shapeId="3086" r:id="rId17" name="Drop Down 19">
              <controlPr defaultSize="0" autoLine="0" autoPict="0">
                <anchor moveWithCells="1">
                  <from>
                    <xdr:col>12</xdr:col>
                    <xdr:colOff>9525</xdr:colOff>
                    <xdr:row>638</xdr:row>
                    <xdr:rowOff>9525</xdr:rowOff>
                  </from>
                  <to>
                    <xdr:col>16</xdr:col>
                    <xdr:colOff>0</xdr:colOff>
                    <xdr:row>639</xdr:row>
                    <xdr:rowOff>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14:formula1>
            <xm:f>LookUpMaster!$A$8:$A$11</xm:f>
          </x14:formula1>
          <xm:sqref>D56:F59</xm:sqref>
        </x14:dataValidation>
        <x14:dataValidation type="list" allowBlank="1" showInputMessage="1" showErrorMessage="1">
          <x14:formula1>
            <xm:f>LookUpMaster!$A$8:$A$11</xm:f>
          </x14:formula1>
          <xm:sqref>D56:F59</xm:sqref>
        </x14:dataValidation>
      </x14:dataValidations>
    </ext>
  </extLs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2</vt:i4>
      </vt:variant>
      <vt:variant>
        <vt:lpstr>Named Ranges</vt:lpstr>
      </vt:variant>
      <vt:variant>
        <vt:i4>34</vt:i4>
      </vt:variant>
    </vt:vector>
  </HeadingPairs>
  <TitlesOfParts>
    <vt:vector size="36" baseType="lpstr">
      <vt:lpstr>ReadMe</vt:lpstr>
      <vt:lpstr>FORM</vt:lpstr>
      <vt:lpstr>A_list</vt:lpstr>
      <vt:lpstr>B_list</vt:lpstr>
      <vt:lpstr>Bombay_Stock_Exchange</vt:lpstr>
      <vt:lpstr>C_list</vt:lpstr>
      <vt:lpstr>Commodity_Stock_Exchange</vt:lpstr>
      <vt:lpstr>D_list</vt:lpstr>
      <vt:lpstr>E_list</vt:lpstr>
      <vt:lpstr>F_list</vt:lpstr>
      <vt:lpstr>G_list</vt:lpstr>
      <vt:lpstr>H_list</vt:lpstr>
      <vt:lpstr>I_list</vt:lpstr>
      <vt:lpstr>J_list</vt:lpstr>
      <vt:lpstr>K_list</vt:lpstr>
      <vt:lpstr>L_list</vt:lpstr>
      <vt:lpstr>M_list</vt:lpstr>
      <vt:lpstr>MGT7_BOOK_KEEPING_INFO_CONFIG</vt:lpstr>
      <vt:lpstr>MGT7_BUSINESSACTCODE</vt:lpstr>
      <vt:lpstr>MGT7_BUSINESSMAINACTCODE</vt:lpstr>
      <vt:lpstr>MGT7_COUNTRYLIST</vt:lpstr>
      <vt:lpstr>MGT7_CUSTOM_FORMULA_DETAILS</vt:lpstr>
      <vt:lpstr>MGT7_DATASOURCE_CONFIG</vt:lpstr>
      <vt:lpstr>MGT7_FIELDS_CONFIG</vt:lpstr>
      <vt:lpstr>MGT7_HIDDEN_ROWS_CONFIG</vt:lpstr>
      <vt:lpstr>MGT7_SECTION_CONFIG</vt:lpstr>
      <vt:lpstr>MGT7_SECTION_FIELDS_CONFIG</vt:lpstr>
      <vt:lpstr>N_list</vt:lpstr>
      <vt:lpstr>National_Stock_Exchange</vt:lpstr>
      <vt:lpstr>O_list</vt:lpstr>
      <vt:lpstr>Others</vt:lpstr>
      <vt:lpstr>P_list</vt:lpstr>
      <vt:lpstr>Q_list</vt:lpstr>
      <vt:lpstr>R_list</vt:lpstr>
      <vt:lpstr>README_HIDDEN_ROWS_CONFIG</vt:lpstr>
      <vt:lpstr>S_list</vt:lpstr>
    </vt:vector>
  </TitlesOfParts>
  <Manager/>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Admin</cp:lastModifiedBy>
  <dcterms:modified xsi:type="dcterms:W3CDTF">2026-08-07T10:53:10Z</dcterms:modified>
  <cp:category/>
</cp:coreProperties>
</file>